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diana.ballen\Documents\"/>
    </mc:Choice>
  </mc:AlternateContent>
  <bookViews>
    <workbookView xWindow="0" yWindow="0" windowWidth="19200" windowHeight="11160" firstSheet="2" activeTab="2"/>
  </bookViews>
  <sheets>
    <sheet name="Hoja1" sheetId="4" state="hidden" r:id="rId1"/>
    <sheet name="Hoja2" sheetId="2" state="hidden" r:id="rId2"/>
    <sheet name="2023" sheetId="1" r:id="rId3"/>
  </sheets>
  <definedNames>
    <definedName name="_xlnm._FilterDatabase" localSheetId="2" hidden="1">'2023'!$A$2:$GF$306</definedName>
    <definedName name="_xlnm._FilterDatabase" localSheetId="0" hidden="1">Hoja1!$A$1:$U$177</definedName>
    <definedName name="modal">#REF!</definedName>
    <definedName name="procedimiento">#REF!</definedName>
    <definedName name="seleccion">'2023'!#REF!</definedName>
    <definedName name="tipo">#REF!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U232" i="1" l="1"/>
  <c r="CU305" i="1"/>
  <c r="CU306" i="1"/>
  <c r="CS306" i="1"/>
  <c r="CR305" i="1"/>
  <c r="CR306" i="1"/>
  <c r="CQ305" i="1"/>
  <c r="CQ306" i="1"/>
  <c r="CS305" i="1"/>
  <c r="CS304" i="1"/>
  <c r="CS303" i="1"/>
  <c r="CS302" i="1"/>
  <c r="CS301" i="1"/>
  <c r="CS300" i="1"/>
  <c r="CS299" i="1"/>
  <c r="CS298" i="1"/>
  <c r="CS297" i="1"/>
  <c r="CS296" i="1"/>
  <c r="CS295" i="1"/>
  <c r="CS294" i="1"/>
  <c r="CS293" i="1"/>
  <c r="CS292" i="1"/>
  <c r="CS291" i="1"/>
  <c r="CS290" i="1"/>
  <c r="CS289" i="1"/>
  <c r="CS288" i="1"/>
  <c r="CS287" i="1"/>
  <c r="CS286" i="1"/>
  <c r="CS285" i="1"/>
  <c r="CS284" i="1"/>
  <c r="CS283" i="1"/>
  <c r="CS282" i="1"/>
  <c r="CS281" i="1"/>
  <c r="CS280" i="1"/>
  <c r="CS279" i="1"/>
  <c r="CS278" i="1"/>
  <c r="CS277" i="1"/>
  <c r="CS276" i="1"/>
  <c r="CS275" i="1"/>
  <c r="CS274" i="1"/>
  <c r="CS273" i="1"/>
  <c r="CS272" i="1"/>
  <c r="CS271" i="1"/>
  <c r="CS270" i="1"/>
  <c r="CS269" i="1"/>
  <c r="CS268" i="1"/>
  <c r="CS267" i="1"/>
  <c r="CS266" i="1"/>
  <c r="CS265" i="1"/>
  <c r="CS264" i="1"/>
  <c r="CS263" i="1"/>
  <c r="CS262" i="1"/>
  <c r="CS261" i="1"/>
  <c r="CS260" i="1"/>
  <c r="CS259" i="1"/>
  <c r="CS258" i="1"/>
  <c r="CS257" i="1"/>
  <c r="CS256" i="1"/>
  <c r="CS255" i="1"/>
  <c r="CS254" i="1"/>
  <c r="CS253" i="1"/>
  <c r="CS252" i="1"/>
  <c r="CS251" i="1"/>
  <c r="CS250" i="1"/>
  <c r="CS249" i="1"/>
  <c r="CS248" i="1"/>
  <c r="CS247" i="1"/>
  <c r="CS246" i="1"/>
  <c r="CU303" i="1"/>
  <c r="CU304" i="1"/>
  <c r="CR296" i="1"/>
  <c r="CR297" i="1"/>
  <c r="CR298" i="1"/>
  <c r="CR299" i="1"/>
  <c r="CR300" i="1"/>
  <c r="CR301" i="1"/>
  <c r="CR302" i="1"/>
  <c r="CR303" i="1"/>
  <c r="CR304" i="1"/>
  <c r="CQ295" i="1"/>
  <c r="CQ296" i="1"/>
  <c r="CQ297" i="1"/>
  <c r="CQ298" i="1"/>
  <c r="CQ299" i="1"/>
  <c r="CQ300" i="1"/>
  <c r="CQ301" i="1"/>
  <c r="CQ302" i="1"/>
  <c r="CQ303" i="1"/>
  <c r="CQ304" i="1"/>
  <c r="CQ270" i="1"/>
  <c r="CQ271" i="1"/>
  <c r="CQ272" i="1"/>
  <c r="CQ273" i="1"/>
  <c r="CQ274" i="1"/>
  <c r="CQ275" i="1"/>
  <c r="CQ276" i="1"/>
  <c r="CQ277" i="1"/>
  <c r="CQ278" i="1"/>
  <c r="CQ279" i="1"/>
  <c r="CQ280" i="1"/>
  <c r="CQ281" i="1"/>
  <c r="CQ282" i="1"/>
  <c r="CQ283" i="1"/>
  <c r="CQ284" i="1"/>
  <c r="CQ285" i="1"/>
  <c r="CQ286" i="1"/>
  <c r="CQ287" i="1"/>
  <c r="CQ288" i="1"/>
  <c r="CQ289" i="1"/>
  <c r="CQ290" i="1"/>
  <c r="CQ291" i="1"/>
  <c r="CQ292" i="1"/>
  <c r="CQ293" i="1"/>
  <c r="CQ294" i="1"/>
  <c r="CR295" i="1"/>
  <c r="CR294" i="1"/>
  <c r="CR293" i="1"/>
  <c r="CR292" i="1"/>
  <c r="CR291" i="1"/>
  <c r="CR290" i="1"/>
  <c r="CR289" i="1"/>
  <c r="CR288" i="1"/>
  <c r="CR287" i="1"/>
  <c r="CR286" i="1"/>
  <c r="CR285" i="1"/>
  <c r="CR284" i="1"/>
  <c r="CR283" i="1"/>
  <c r="CR282" i="1"/>
  <c r="CR281" i="1"/>
  <c r="CR280" i="1"/>
  <c r="CR279" i="1"/>
  <c r="CR278" i="1"/>
  <c r="CR277" i="1"/>
  <c r="CR276" i="1"/>
  <c r="CR275" i="1"/>
  <c r="CR274" i="1"/>
  <c r="CR273" i="1"/>
  <c r="CR272" i="1"/>
  <c r="CR271" i="1"/>
  <c r="CR270" i="1"/>
  <c r="CR269" i="1"/>
  <c r="CR268" i="1"/>
  <c r="CR267" i="1"/>
  <c r="CR266" i="1"/>
  <c r="CR265" i="1"/>
  <c r="CR264" i="1"/>
  <c r="CR263" i="1"/>
  <c r="CR262" i="1"/>
  <c r="CR261" i="1"/>
  <c r="CR260" i="1"/>
  <c r="CR259" i="1"/>
  <c r="CR258" i="1"/>
  <c r="CR257" i="1"/>
  <c r="CR256" i="1"/>
  <c r="CR255" i="1"/>
  <c r="CR254" i="1"/>
  <c r="CR253" i="1"/>
  <c r="CR252" i="1"/>
  <c r="CR251" i="1"/>
  <c r="CR250" i="1"/>
  <c r="CR249" i="1"/>
  <c r="CR248" i="1"/>
  <c r="CR247" i="1"/>
  <c r="CR246" i="1"/>
  <c r="CQ269" i="1"/>
  <c r="CQ268" i="1"/>
  <c r="CQ267" i="1"/>
  <c r="CQ266" i="1"/>
  <c r="CQ265" i="1"/>
  <c r="CQ264" i="1"/>
  <c r="CQ263" i="1"/>
  <c r="CQ262" i="1"/>
  <c r="CQ261" i="1"/>
  <c r="CQ260" i="1"/>
  <c r="CQ259" i="1"/>
  <c r="CQ258" i="1"/>
  <c r="CQ257" i="1"/>
  <c r="CQ256" i="1"/>
  <c r="CQ255" i="1"/>
  <c r="CQ254" i="1"/>
  <c r="CQ253" i="1"/>
  <c r="CQ252" i="1"/>
  <c r="CQ251" i="1"/>
  <c r="CQ250" i="1"/>
  <c r="CQ249" i="1"/>
  <c r="CQ248" i="1"/>
  <c r="CQ247" i="1"/>
  <c r="CQ246" i="1"/>
  <c r="CU302" i="1"/>
  <c r="CU301" i="1"/>
  <c r="CU300" i="1"/>
  <c r="CU299" i="1"/>
  <c r="CU298" i="1"/>
  <c r="CU297" i="1"/>
  <c r="CU296" i="1"/>
  <c r="CU295" i="1"/>
  <c r="CU294" i="1"/>
  <c r="CU293" i="1"/>
  <c r="CU292" i="1"/>
  <c r="CU291" i="1"/>
  <c r="CU290" i="1"/>
  <c r="CU289" i="1"/>
  <c r="CU288" i="1"/>
  <c r="CU287" i="1"/>
  <c r="CU286" i="1"/>
  <c r="CU285" i="1"/>
  <c r="CU284" i="1"/>
  <c r="CU283" i="1"/>
  <c r="CU282" i="1"/>
  <c r="CU281" i="1"/>
  <c r="CU280" i="1"/>
  <c r="CU279" i="1"/>
  <c r="CU278" i="1"/>
  <c r="CU277" i="1"/>
  <c r="CU276" i="1"/>
  <c r="CU275" i="1"/>
  <c r="CU274" i="1"/>
  <c r="CU273" i="1"/>
  <c r="CU272" i="1"/>
  <c r="CU271" i="1"/>
  <c r="CU270" i="1"/>
  <c r="CU269" i="1"/>
  <c r="CU268" i="1"/>
  <c r="CU267" i="1"/>
  <c r="CU266" i="1"/>
  <c r="CU265" i="1"/>
  <c r="CU264" i="1"/>
  <c r="CU263" i="1"/>
  <c r="CU262" i="1"/>
  <c r="CU261" i="1"/>
  <c r="CU260" i="1"/>
  <c r="CU259" i="1"/>
  <c r="CU258" i="1"/>
  <c r="CU257" i="1"/>
  <c r="CU256" i="1"/>
  <c r="CU255" i="1"/>
  <c r="CU254" i="1"/>
  <c r="CU253" i="1"/>
  <c r="CU252" i="1"/>
  <c r="CU251" i="1"/>
  <c r="CU250" i="1"/>
  <c r="CU249" i="1"/>
  <c r="CU248" i="1"/>
  <c r="CU247" i="1"/>
  <c r="CU246" i="1"/>
  <c r="CU223" i="1"/>
  <c r="CR223" i="1"/>
  <c r="CU227" i="1"/>
  <c r="AT69" i="1"/>
  <c r="AT3" i="1"/>
  <c r="AT4" i="1"/>
  <c r="AT5" i="1"/>
  <c r="AT6" i="1"/>
  <c r="AT7" i="1"/>
  <c r="AT8" i="1"/>
  <c r="AT9" i="1"/>
  <c r="AT10" i="1"/>
  <c r="AT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1" i="1"/>
  <c r="AT112" i="1"/>
  <c r="AT113" i="1"/>
  <c r="AT114" i="1"/>
  <c r="AT115" i="1"/>
  <c r="AT116" i="1"/>
  <c r="AT117" i="1"/>
  <c r="AT118" i="1"/>
  <c r="AT119" i="1"/>
  <c r="AT120" i="1"/>
  <c r="AT121" i="1"/>
  <c r="AT122" i="1"/>
  <c r="AT123" i="1"/>
  <c r="AT124" i="1"/>
  <c r="AT125" i="1"/>
  <c r="AT126" i="1"/>
  <c r="AT127" i="1"/>
  <c r="AT128" i="1"/>
  <c r="AT129" i="1"/>
  <c r="AT130" i="1"/>
  <c r="AT131" i="1"/>
  <c r="AT132" i="1"/>
  <c r="AT133" i="1"/>
  <c r="AT134" i="1"/>
  <c r="AT135" i="1"/>
  <c r="AT136" i="1"/>
  <c r="AT137" i="1"/>
  <c r="AT138" i="1"/>
  <c r="AT139" i="1"/>
  <c r="AT140" i="1"/>
  <c r="AT141" i="1"/>
  <c r="AT142" i="1"/>
  <c r="AT143" i="1"/>
  <c r="AT144" i="1"/>
  <c r="AT145" i="1"/>
  <c r="AT146" i="1"/>
  <c r="AT147" i="1"/>
  <c r="AT148" i="1"/>
  <c r="AT149" i="1"/>
  <c r="AT150" i="1"/>
  <c r="AT151" i="1"/>
  <c r="AT152" i="1"/>
  <c r="AT153" i="1"/>
  <c r="AT154" i="1"/>
  <c r="AT155" i="1"/>
  <c r="AT156" i="1"/>
  <c r="AT157" i="1"/>
  <c r="AT158" i="1"/>
  <c r="AT159" i="1"/>
  <c r="AT160" i="1"/>
  <c r="AT161" i="1"/>
  <c r="AT162" i="1"/>
  <c r="AT163" i="1"/>
  <c r="AT164" i="1"/>
  <c r="AT165" i="1"/>
  <c r="AT166" i="1"/>
  <c r="AT167" i="1"/>
  <c r="AT168" i="1"/>
  <c r="AT169" i="1"/>
  <c r="AT170" i="1"/>
  <c r="AT171" i="1"/>
  <c r="AT172" i="1"/>
  <c r="AT173" i="1"/>
  <c r="AT174" i="1"/>
  <c r="AT175" i="1"/>
  <c r="AT176" i="1"/>
  <c r="AT177" i="1"/>
  <c r="AT178" i="1"/>
  <c r="AT179" i="1"/>
  <c r="AT180" i="1"/>
  <c r="AT181" i="1"/>
  <c r="AT182" i="1"/>
  <c r="AT183" i="1"/>
  <c r="AT184" i="1"/>
  <c r="AT185" i="1"/>
  <c r="AT186" i="1"/>
  <c r="AT187" i="1"/>
  <c r="AT188" i="1"/>
  <c r="AT189" i="1"/>
  <c r="AT190" i="1"/>
  <c r="AT191" i="1"/>
  <c r="AT192" i="1"/>
  <c r="AT193" i="1"/>
  <c r="AT194" i="1"/>
  <c r="AT195" i="1"/>
  <c r="AT196" i="1"/>
  <c r="AT197" i="1"/>
  <c r="AT198" i="1"/>
  <c r="AT199" i="1"/>
  <c r="AT200" i="1"/>
  <c r="AT201" i="1"/>
  <c r="AT202" i="1"/>
  <c r="AT203" i="1"/>
  <c r="AT204" i="1"/>
  <c r="AT205" i="1"/>
  <c r="AT206" i="1"/>
  <c r="AT207" i="1"/>
  <c r="AT208" i="1"/>
  <c r="AT209" i="1"/>
  <c r="AT210" i="1"/>
  <c r="AT211" i="1"/>
  <c r="AT212" i="1"/>
  <c r="AT213" i="1"/>
  <c r="AT214" i="1"/>
  <c r="AT215" i="1"/>
  <c r="AT216" i="1"/>
  <c r="AT217" i="1"/>
  <c r="AT218" i="1"/>
  <c r="AT219" i="1"/>
  <c r="AT220" i="1"/>
  <c r="AT221" i="1"/>
  <c r="AT222" i="1"/>
  <c r="AT223" i="1"/>
  <c r="AT224" i="1"/>
  <c r="AT225" i="1"/>
  <c r="AT226" i="1"/>
  <c r="AT227" i="1"/>
  <c r="AT228" i="1"/>
  <c r="AT229" i="1"/>
  <c r="AT230" i="1"/>
  <c r="AT231" i="1"/>
  <c r="AT232" i="1"/>
  <c r="CQ12" i="1"/>
  <c r="CU211" i="1"/>
  <c r="CR211" i="1"/>
  <c r="CS211" i="1"/>
  <c r="CQ210" i="1"/>
  <c r="CQ211" i="1"/>
  <c r="AV211" i="1"/>
  <c r="AX211" i="1"/>
  <c r="AH211" i="1"/>
  <c r="CU12" i="1"/>
  <c r="CQ108" i="1"/>
  <c r="CS108" i="1"/>
  <c r="CR108" i="1"/>
  <c r="CU108" i="1"/>
  <c r="AX108" i="1"/>
  <c r="AV108" i="1"/>
  <c r="AH108" i="1"/>
  <c r="CU85" i="1"/>
  <c r="CU101" i="1"/>
  <c r="R83" i="1"/>
  <c r="AV3" i="1"/>
  <c r="AX3" i="1"/>
  <c r="AH4" i="1"/>
  <c r="AV4" i="1"/>
  <c r="AX4" i="1"/>
  <c r="AH5" i="1"/>
  <c r="AV5" i="1"/>
  <c r="AX5" i="1"/>
  <c r="AH6" i="1"/>
  <c r="AV6" i="1"/>
  <c r="AX6" i="1"/>
  <c r="AH7" i="1"/>
  <c r="AV7" i="1"/>
  <c r="AX7" i="1"/>
  <c r="AH8" i="1"/>
  <c r="AV8" i="1"/>
  <c r="AX8" i="1"/>
  <c r="AH9" i="1"/>
  <c r="AV9" i="1"/>
  <c r="AX9" i="1"/>
  <c r="AH10" i="1"/>
  <c r="AV10" i="1"/>
  <c r="AX10" i="1"/>
  <c r="AH11" i="1"/>
  <c r="AV11" i="1"/>
  <c r="AX11" i="1"/>
  <c r="AH12" i="1"/>
  <c r="AV12" i="1"/>
  <c r="AX12" i="1"/>
  <c r="AH13" i="1"/>
  <c r="AV13" i="1"/>
  <c r="AX13" i="1"/>
  <c r="AH14" i="1"/>
  <c r="AV14" i="1"/>
  <c r="AX14" i="1"/>
  <c r="AH15" i="1"/>
  <c r="AV15" i="1"/>
  <c r="AX15" i="1"/>
  <c r="AH16" i="1"/>
  <c r="AV16" i="1"/>
  <c r="AX16" i="1"/>
  <c r="AH17" i="1"/>
  <c r="AV17" i="1"/>
  <c r="AX17" i="1"/>
  <c r="AH18" i="1"/>
  <c r="AV18" i="1"/>
  <c r="AX18" i="1"/>
  <c r="AH19" i="1"/>
  <c r="AV19" i="1"/>
  <c r="AX19" i="1"/>
  <c r="AH20" i="1"/>
  <c r="AV20" i="1"/>
  <c r="AX20" i="1"/>
  <c r="AH21" i="1"/>
  <c r="AV21" i="1"/>
  <c r="AX21" i="1"/>
  <c r="AH22" i="1"/>
  <c r="AV22" i="1"/>
  <c r="AX22" i="1"/>
  <c r="AH23" i="1"/>
  <c r="AV23" i="1"/>
  <c r="AX23" i="1"/>
  <c r="AH24" i="1"/>
  <c r="AV24" i="1"/>
  <c r="AX24" i="1"/>
  <c r="AH25" i="1"/>
  <c r="AV25" i="1"/>
  <c r="AX25" i="1"/>
  <c r="AH26" i="1"/>
  <c r="AV26" i="1"/>
  <c r="AX26" i="1"/>
  <c r="AH27" i="1"/>
  <c r="AV27" i="1"/>
  <c r="AX27" i="1"/>
  <c r="AH28" i="1"/>
  <c r="AV28" i="1"/>
  <c r="AX28" i="1"/>
  <c r="AH29" i="1"/>
  <c r="AV29" i="1"/>
  <c r="AX29" i="1"/>
  <c r="AH30" i="1"/>
  <c r="AV30" i="1"/>
  <c r="AX30" i="1"/>
  <c r="AH31" i="1"/>
  <c r="AV31" i="1"/>
  <c r="AX31" i="1"/>
  <c r="AH32" i="1"/>
  <c r="AV32" i="1"/>
  <c r="AX32" i="1"/>
  <c r="AH33" i="1"/>
  <c r="AV33" i="1"/>
  <c r="AX33" i="1"/>
  <c r="AH34" i="1"/>
  <c r="AV34" i="1"/>
  <c r="AX34" i="1"/>
  <c r="AH35" i="1"/>
  <c r="AV35" i="1"/>
  <c r="AX35" i="1"/>
  <c r="AH36" i="1"/>
  <c r="AV36" i="1"/>
  <c r="AX36" i="1"/>
  <c r="AH37" i="1"/>
  <c r="AV37" i="1"/>
  <c r="AX37" i="1"/>
  <c r="AH38" i="1"/>
  <c r="AV38" i="1"/>
  <c r="AX38" i="1"/>
  <c r="AH39" i="1"/>
  <c r="AV39" i="1"/>
  <c r="AX39" i="1"/>
  <c r="AH40" i="1"/>
  <c r="AV40" i="1"/>
  <c r="AX40" i="1"/>
  <c r="AH41" i="1"/>
  <c r="AV41" i="1"/>
  <c r="AX41" i="1"/>
  <c r="AH42" i="1"/>
  <c r="AV42" i="1"/>
  <c r="AX42" i="1"/>
  <c r="AH43" i="1"/>
  <c r="AV43" i="1"/>
  <c r="AX43" i="1"/>
  <c r="AH44" i="1"/>
  <c r="AV44" i="1"/>
  <c r="AX44" i="1"/>
  <c r="AH45" i="1"/>
  <c r="AV45" i="1"/>
  <c r="AX45" i="1"/>
  <c r="AH46" i="1"/>
  <c r="AV46" i="1"/>
  <c r="AX46" i="1"/>
  <c r="AH47" i="1"/>
  <c r="AV47" i="1"/>
  <c r="AX47" i="1"/>
  <c r="AH48" i="1"/>
  <c r="AV48" i="1"/>
  <c r="AX48" i="1"/>
  <c r="AH49" i="1"/>
  <c r="AV49" i="1"/>
  <c r="AX49" i="1"/>
  <c r="AH50" i="1"/>
  <c r="AV50" i="1"/>
  <c r="AX50" i="1"/>
  <c r="AH51" i="1"/>
  <c r="AV51" i="1"/>
  <c r="AX51" i="1"/>
  <c r="AH52" i="1"/>
  <c r="AV52" i="1"/>
  <c r="AX52" i="1"/>
  <c r="AH53" i="1"/>
  <c r="AV53" i="1"/>
  <c r="AX53" i="1"/>
  <c r="AH54" i="1"/>
  <c r="AV54" i="1"/>
  <c r="AX54" i="1"/>
  <c r="AH55" i="1"/>
  <c r="AV55" i="1"/>
  <c r="AX55" i="1"/>
  <c r="AH56" i="1"/>
  <c r="AV56" i="1"/>
  <c r="AX56" i="1"/>
  <c r="AH57" i="1"/>
  <c r="AV57" i="1"/>
  <c r="AX57" i="1"/>
  <c r="AH58" i="1"/>
  <c r="AV58" i="1"/>
  <c r="AX58" i="1"/>
  <c r="AH59" i="1"/>
  <c r="AV59" i="1"/>
  <c r="AX59" i="1"/>
  <c r="AH60" i="1"/>
  <c r="AV60" i="1"/>
  <c r="AX60" i="1"/>
  <c r="AH61" i="1"/>
  <c r="AV61" i="1"/>
  <c r="AX61" i="1"/>
  <c r="AH62" i="1"/>
  <c r="AV62" i="1"/>
  <c r="AX62" i="1"/>
  <c r="AH63" i="1"/>
  <c r="AV63" i="1"/>
  <c r="AX63" i="1"/>
  <c r="AH64" i="1"/>
  <c r="AV64" i="1"/>
  <c r="AX64" i="1"/>
  <c r="AH65" i="1"/>
  <c r="AV65" i="1"/>
  <c r="AX65" i="1"/>
  <c r="AH66" i="1"/>
  <c r="AV66" i="1"/>
  <c r="AX66" i="1"/>
  <c r="AH67" i="1"/>
  <c r="AV67" i="1"/>
  <c r="AX67" i="1"/>
  <c r="AH68" i="1"/>
  <c r="AV68" i="1"/>
  <c r="AX68" i="1"/>
  <c r="AH69" i="1"/>
  <c r="AV69" i="1"/>
  <c r="AX69" i="1"/>
  <c r="AH70" i="1"/>
  <c r="AV70" i="1"/>
  <c r="AX70" i="1"/>
  <c r="AH71" i="1"/>
  <c r="AV71" i="1"/>
  <c r="AX71" i="1"/>
  <c r="AH72" i="1"/>
  <c r="AV72" i="1"/>
  <c r="AX72" i="1"/>
  <c r="AH73" i="1"/>
  <c r="AV73" i="1"/>
  <c r="AX73" i="1"/>
  <c r="AH74" i="1"/>
  <c r="AV74" i="1"/>
  <c r="AX74" i="1"/>
  <c r="AH75" i="1"/>
  <c r="AV75" i="1"/>
  <c r="AX75" i="1"/>
  <c r="AH76" i="1"/>
  <c r="AV76" i="1"/>
  <c r="AX76" i="1"/>
  <c r="AH77" i="1"/>
  <c r="AV77" i="1"/>
  <c r="AX77" i="1"/>
  <c r="AH78" i="1"/>
  <c r="AV78" i="1"/>
  <c r="AX78" i="1"/>
  <c r="AH79" i="1"/>
  <c r="AV79" i="1"/>
  <c r="AX79" i="1"/>
  <c r="AH80" i="1"/>
  <c r="AV80" i="1"/>
  <c r="AX80" i="1"/>
  <c r="AH81" i="1"/>
  <c r="AV81" i="1"/>
  <c r="AX81" i="1"/>
  <c r="AH82" i="1"/>
  <c r="AV82" i="1"/>
  <c r="AX82" i="1"/>
  <c r="AH83" i="1"/>
  <c r="AV83" i="1"/>
  <c r="AX83" i="1"/>
  <c r="AH84" i="1"/>
  <c r="AV84" i="1"/>
  <c r="AX84" i="1"/>
  <c r="AH85" i="1"/>
  <c r="AV85" i="1"/>
  <c r="AX85" i="1"/>
  <c r="AH86" i="1"/>
  <c r="AV86" i="1"/>
  <c r="AX86" i="1"/>
  <c r="AH87" i="1"/>
  <c r="AV87" i="1"/>
  <c r="AX87" i="1"/>
  <c r="AH88" i="1"/>
  <c r="AV88" i="1"/>
  <c r="AX88" i="1"/>
  <c r="AH89" i="1"/>
  <c r="AV89" i="1"/>
  <c r="AX89" i="1"/>
  <c r="AH90" i="1"/>
  <c r="AV90" i="1"/>
  <c r="AX90" i="1"/>
  <c r="AH91" i="1"/>
  <c r="AV91" i="1"/>
  <c r="AX91" i="1"/>
  <c r="AH92" i="1"/>
  <c r="AV92" i="1"/>
  <c r="AX92" i="1"/>
  <c r="AH93" i="1"/>
  <c r="AV93" i="1"/>
  <c r="AX93" i="1"/>
  <c r="AH94" i="1"/>
  <c r="AV94" i="1"/>
  <c r="AX94" i="1"/>
  <c r="AH95" i="1"/>
  <c r="AV95" i="1"/>
  <c r="AX95" i="1"/>
  <c r="AH96" i="1"/>
  <c r="AV96" i="1"/>
  <c r="AX96" i="1"/>
  <c r="AH97" i="1"/>
  <c r="AV97" i="1"/>
  <c r="AX97" i="1"/>
  <c r="AH98" i="1"/>
  <c r="AV98" i="1"/>
  <c r="AX98" i="1"/>
  <c r="AH99" i="1"/>
  <c r="AV99" i="1"/>
  <c r="AX99" i="1"/>
  <c r="AH100" i="1"/>
  <c r="AV100" i="1"/>
  <c r="AX100" i="1"/>
  <c r="AH101" i="1"/>
  <c r="AV101" i="1"/>
  <c r="AX101" i="1"/>
  <c r="AH102" i="1"/>
  <c r="AV102" i="1"/>
  <c r="AX102" i="1"/>
  <c r="AH103" i="1"/>
  <c r="AV103" i="1"/>
  <c r="AX103" i="1"/>
  <c r="AH104" i="1"/>
  <c r="AV104" i="1"/>
  <c r="AX104" i="1"/>
  <c r="AH105" i="1"/>
  <c r="AV105" i="1"/>
  <c r="AX105" i="1"/>
  <c r="AH106" i="1"/>
  <c r="AV106" i="1"/>
  <c r="AX106" i="1"/>
  <c r="AH107" i="1"/>
  <c r="AV107" i="1"/>
  <c r="AX107" i="1"/>
  <c r="AH109" i="1"/>
  <c r="AV109" i="1"/>
  <c r="AX109" i="1"/>
  <c r="AH110" i="1"/>
  <c r="AV110" i="1"/>
  <c r="AX110" i="1"/>
  <c r="AH111" i="1"/>
  <c r="AV111" i="1"/>
  <c r="AX111" i="1"/>
  <c r="AH112" i="1"/>
  <c r="AV112" i="1"/>
  <c r="AX112" i="1"/>
  <c r="AH113" i="1"/>
  <c r="AV113" i="1"/>
  <c r="AX113" i="1"/>
  <c r="AH114" i="1"/>
  <c r="AV114" i="1"/>
  <c r="AX114" i="1"/>
  <c r="AH115" i="1"/>
  <c r="AV115" i="1"/>
  <c r="AX115" i="1"/>
  <c r="AH116" i="1"/>
  <c r="AV116" i="1"/>
  <c r="AX116" i="1"/>
  <c r="AH117" i="1"/>
  <c r="AV117" i="1"/>
  <c r="AX117" i="1"/>
  <c r="AH118" i="1"/>
  <c r="AV118" i="1"/>
  <c r="AX118" i="1"/>
  <c r="AH119" i="1"/>
  <c r="AV119" i="1"/>
  <c r="AX119" i="1"/>
  <c r="AH120" i="1"/>
  <c r="AV120" i="1"/>
  <c r="AX120" i="1"/>
  <c r="AH121" i="1"/>
  <c r="AV121" i="1"/>
  <c r="AX121" i="1"/>
  <c r="AH122" i="1"/>
  <c r="AV122" i="1"/>
  <c r="AX122" i="1"/>
  <c r="AH123" i="1"/>
  <c r="AV123" i="1"/>
  <c r="AX123" i="1"/>
  <c r="AH124" i="1"/>
  <c r="AV124" i="1"/>
  <c r="AX124" i="1"/>
  <c r="AH125" i="1"/>
  <c r="AV125" i="1"/>
  <c r="AX125" i="1"/>
  <c r="AH126" i="1"/>
  <c r="AV126" i="1"/>
  <c r="AX126" i="1"/>
  <c r="AH127" i="1"/>
  <c r="AV127" i="1"/>
  <c r="AX127" i="1"/>
  <c r="AH128" i="1"/>
  <c r="AV128" i="1"/>
  <c r="AX128" i="1"/>
  <c r="AH129" i="1"/>
  <c r="AV129" i="1"/>
  <c r="AX129" i="1"/>
  <c r="AH130" i="1"/>
  <c r="AV130" i="1"/>
  <c r="AX130" i="1"/>
  <c r="AH131" i="1"/>
  <c r="AV131" i="1"/>
  <c r="AX131" i="1"/>
  <c r="AH132" i="1"/>
  <c r="AV132" i="1"/>
  <c r="AX132" i="1"/>
  <c r="AH133" i="1"/>
  <c r="AV133" i="1"/>
  <c r="AX133" i="1"/>
  <c r="AH134" i="1"/>
  <c r="AV134" i="1"/>
  <c r="AX134" i="1"/>
  <c r="AH135" i="1"/>
  <c r="AV135" i="1"/>
  <c r="AX135" i="1"/>
  <c r="AH136" i="1"/>
  <c r="AV136" i="1"/>
  <c r="AX136" i="1"/>
  <c r="AH137" i="1"/>
  <c r="AV137" i="1"/>
  <c r="AX137" i="1"/>
  <c r="AH138" i="1"/>
  <c r="AV138" i="1"/>
  <c r="AX138" i="1"/>
  <c r="AH139" i="1"/>
  <c r="AV139" i="1"/>
  <c r="AX139" i="1"/>
  <c r="AH140" i="1"/>
  <c r="AV140" i="1"/>
  <c r="AX140" i="1"/>
  <c r="AH141" i="1"/>
  <c r="AV141" i="1"/>
  <c r="AX141" i="1"/>
  <c r="AH142" i="1"/>
  <c r="AV142" i="1"/>
  <c r="AX142" i="1"/>
  <c r="AH143" i="1"/>
  <c r="AV143" i="1"/>
  <c r="AX143" i="1"/>
  <c r="AH144" i="1"/>
  <c r="AV144" i="1"/>
  <c r="AX144" i="1"/>
  <c r="AH145" i="1"/>
  <c r="AV145" i="1"/>
  <c r="AX145" i="1"/>
  <c r="AH146" i="1"/>
  <c r="AV146" i="1"/>
  <c r="AX146" i="1"/>
  <c r="AH147" i="1"/>
  <c r="AV147" i="1"/>
  <c r="AX147" i="1"/>
  <c r="AH148" i="1"/>
  <c r="AV148" i="1"/>
  <c r="AX148" i="1"/>
  <c r="AH149" i="1"/>
  <c r="AV149" i="1"/>
  <c r="AX149" i="1"/>
  <c r="AH150" i="1"/>
  <c r="AV150" i="1"/>
  <c r="AX150" i="1"/>
  <c r="AH151" i="1"/>
  <c r="AV151" i="1"/>
  <c r="AX151" i="1"/>
  <c r="AH152" i="1"/>
  <c r="AV152" i="1"/>
  <c r="AX152" i="1"/>
  <c r="AH153" i="1"/>
  <c r="AV153" i="1"/>
  <c r="AX153" i="1"/>
  <c r="AH154" i="1"/>
  <c r="AV154" i="1"/>
  <c r="AX154" i="1"/>
  <c r="AH155" i="1"/>
  <c r="AV155" i="1"/>
  <c r="AX155" i="1"/>
  <c r="AH156" i="1"/>
  <c r="AV156" i="1"/>
  <c r="AX156" i="1"/>
  <c r="AH157" i="1"/>
  <c r="AV157" i="1"/>
  <c r="AX157" i="1"/>
  <c r="AH158" i="1"/>
  <c r="AV158" i="1"/>
  <c r="AX158" i="1"/>
  <c r="AH159" i="1"/>
  <c r="AV159" i="1"/>
  <c r="AX159" i="1"/>
  <c r="AH160" i="1"/>
  <c r="AV160" i="1"/>
  <c r="AX160" i="1"/>
  <c r="AH161" i="1"/>
  <c r="AV161" i="1"/>
  <c r="AX161" i="1"/>
  <c r="AH162" i="1"/>
  <c r="AV162" i="1"/>
  <c r="AX162" i="1"/>
  <c r="AH163" i="1"/>
  <c r="AV163" i="1"/>
  <c r="AX163" i="1"/>
  <c r="AH164" i="1"/>
  <c r="AV164" i="1"/>
  <c r="AX164" i="1"/>
  <c r="AH165" i="1"/>
  <c r="AV165" i="1"/>
  <c r="AX165" i="1"/>
  <c r="AH166" i="1"/>
  <c r="AV166" i="1"/>
  <c r="AX166" i="1"/>
  <c r="AH167" i="1"/>
  <c r="AV167" i="1"/>
  <c r="AX167" i="1"/>
  <c r="AH168" i="1"/>
  <c r="AV168" i="1"/>
  <c r="AX168" i="1"/>
  <c r="AH169" i="1"/>
  <c r="AV169" i="1"/>
  <c r="AX169" i="1"/>
  <c r="AH170" i="1"/>
  <c r="AV170" i="1"/>
  <c r="AX170" i="1"/>
  <c r="AH171" i="1"/>
  <c r="AV171" i="1"/>
  <c r="AX171" i="1"/>
  <c r="AH172" i="1"/>
  <c r="AV172" i="1"/>
  <c r="AX172" i="1"/>
  <c r="AH173" i="1"/>
  <c r="AV173" i="1"/>
  <c r="AX173" i="1"/>
  <c r="AH174" i="1"/>
  <c r="AV174" i="1"/>
  <c r="AX174" i="1"/>
  <c r="AH175" i="1"/>
  <c r="AV175" i="1"/>
  <c r="AX175" i="1"/>
  <c r="AH176" i="1"/>
  <c r="AV176" i="1"/>
  <c r="AX176" i="1"/>
  <c r="AH177" i="1"/>
  <c r="AV177" i="1"/>
  <c r="AX177" i="1"/>
  <c r="AH178" i="1"/>
  <c r="AV178" i="1"/>
  <c r="AX178" i="1"/>
  <c r="AH179" i="1"/>
  <c r="AV179" i="1"/>
  <c r="AX179" i="1"/>
  <c r="AH180" i="1"/>
  <c r="AV180" i="1"/>
  <c r="AX180" i="1"/>
  <c r="AH181" i="1"/>
  <c r="AV181" i="1"/>
  <c r="AX181" i="1"/>
  <c r="AH182" i="1"/>
  <c r="AV182" i="1"/>
  <c r="AX182" i="1"/>
  <c r="AH183" i="1"/>
  <c r="AV183" i="1"/>
  <c r="AX183" i="1"/>
  <c r="AH184" i="1"/>
  <c r="AV184" i="1"/>
  <c r="AX184" i="1"/>
  <c r="AH185" i="1"/>
  <c r="AV185" i="1"/>
  <c r="AX185" i="1"/>
  <c r="AH186" i="1"/>
  <c r="AV186" i="1"/>
  <c r="AX186" i="1"/>
  <c r="AH187" i="1"/>
  <c r="AV187" i="1"/>
  <c r="AX187" i="1"/>
  <c r="AH188" i="1"/>
  <c r="AV188" i="1"/>
  <c r="AX188" i="1"/>
  <c r="AH189" i="1"/>
  <c r="AV189" i="1"/>
  <c r="AX189" i="1"/>
  <c r="AH190" i="1"/>
  <c r="AV190" i="1"/>
  <c r="AX190" i="1"/>
  <c r="AH191" i="1"/>
  <c r="AV191" i="1"/>
  <c r="AX191" i="1"/>
  <c r="AH192" i="1"/>
  <c r="AV192" i="1"/>
  <c r="AX192" i="1"/>
  <c r="AH193" i="1"/>
  <c r="AV193" i="1"/>
  <c r="AX193" i="1"/>
  <c r="AH194" i="1"/>
  <c r="AV194" i="1"/>
  <c r="AX194" i="1"/>
  <c r="AH195" i="1"/>
  <c r="AV195" i="1"/>
  <c r="AX195" i="1"/>
  <c r="AH196" i="1"/>
  <c r="AV196" i="1"/>
  <c r="AX196" i="1"/>
  <c r="AH197" i="1"/>
  <c r="AV197" i="1"/>
  <c r="AX197" i="1"/>
  <c r="AH198" i="1"/>
  <c r="AV198" i="1"/>
  <c r="AX198" i="1"/>
  <c r="AH199" i="1"/>
  <c r="AV199" i="1"/>
  <c r="AX199" i="1"/>
  <c r="AH200" i="1"/>
  <c r="AV200" i="1"/>
  <c r="AX200" i="1"/>
  <c r="AH201" i="1"/>
  <c r="AV201" i="1"/>
  <c r="AX201" i="1"/>
  <c r="AH202" i="1"/>
  <c r="AV202" i="1"/>
  <c r="AX202" i="1"/>
  <c r="AH203" i="1"/>
  <c r="AV203" i="1"/>
  <c r="AX203" i="1"/>
  <c r="AH204" i="1"/>
  <c r="AV204" i="1"/>
  <c r="AX204" i="1"/>
  <c r="AH205" i="1"/>
  <c r="AV205" i="1"/>
  <c r="AX205" i="1"/>
  <c r="AH206" i="1"/>
  <c r="AV206" i="1"/>
  <c r="AX206" i="1"/>
  <c r="AH207" i="1"/>
  <c r="AV207" i="1"/>
  <c r="AX207" i="1"/>
  <c r="AH208" i="1"/>
  <c r="AV208" i="1"/>
  <c r="AX208" i="1"/>
  <c r="AH209" i="1"/>
  <c r="AV209" i="1"/>
  <c r="AX209" i="1"/>
  <c r="AH210" i="1"/>
  <c r="AV210" i="1"/>
  <c r="AX210" i="1"/>
  <c r="AH212" i="1"/>
  <c r="AV212" i="1"/>
  <c r="AX212" i="1"/>
  <c r="AH213" i="1"/>
  <c r="AV213" i="1"/>
  <c r="AX213" i="1"/>
  <c r="AH214" i="1"/>
  <c r="AV214" i="1"/>
  <c r="AX214" i="1"/>
  <c r="AH215" i="1"/>
  <c r="AV215" i="1"/>
  <c r="AX215" i="1"/>
  <c r="AH216" i="1"/>
  <c r="AV216" i="1"/>
  <c r="AX216" i="1"/>
  <c r="AH217" i="1"/>
  <c r="AV217" i="1"/>
  <c r="AX217" i="1"/>
  <c r="AH218" i="1"/>
  <c r="AV218" i="1"/>
  <c r="AX218" i="1"/>
  <c r="AH219" i="1"/>
  <c r="AV219" i="1"/>
  <c r="AX219" i="1"/>
  <c r="AH220" i="1"/>
  <c r="AV220" i="1"/>
  <c r="AX220" i="1"/>
  <c r="AH221" i="1"/>
  <c r="AV221" i="1"/>
  <c r="AX221" i="1"/>
  <c r="AH222" i="1"/>
  <c r="AV222" i="1"/>
  <c r="AX222" i="1"/>
  <c r="AH223" i="1"/>
  <c r="AV223" i="1"/>
  <c r="AX223" i="1"/>
  <c r="AH224" i="1"/>
  <c r="AV224" i="1"/>
  <c r="AX224" i="1"/>
  <c r="AH225" i="1"/>
  <c r="AV225" i="1"/>
  <c r="AX225" i="1"/>
  <c r="AH226" i="1"/>
  <c r="AV226" i="1"/>
  <c r="AX226" i="1"/>
  <c r="AH227" i="1"/>
  <c r="AV227" i="1"/>
  <c r="AX227" i="1"/>
  <c r="AH228" i="1"/>
  <c r="AV228" i="1"/>
  <c r="AX228" i="1"/>
  <c r="AH229" i="1"/>
  <c r="AV229" i="1"/>
  <c r="AX229" i="1"/>
  <c r="AH230" i="1"/>
  <c r="AV230" i="1"/>
  <c r="AX230" i="1"/>
  <c r="AH231" i="1"/>
  <c r="AV231" i="1"/>
  <c r="AX231" i="1"/>
  <c r="AH232" i="1"/>
  <c r="AV232" i="1"/>
  <c r="AX232" i="1"/>
  <c r="CQ6" i="1"/>
  <c r="CQ7" i="1"/>
  <c r="CQ8" i="1"/>
  <c r="CQ9" i="1"/>
  <c r="CQ10" i="1"/>
  <c r="CQ11" i="1"/>
  <c r="CQ13" i="1"/>
  <c r="CQ14" i="1"/>
  <c r="CQ15" i="1"/>
  <c r="CQ16" i="1"/>
  <c r="CQ17" i="1"/>
  <c r="CQ18" i="1"/>
  <c r="CQ19" i="1"/>
  <c r="CQ20" i="1"/>
  <c r="CQ21" i="1"/>
  <c r="CQ22" i="1"/>
  <c r="CQ23" i="1"/>
  <c r="CQ24" i="1"/>
  <c r="CQ25" i="1"/>
  <c r="CQ26" i="1"/>
  <c r="CQ27" i="1"/>
  <c r="CQ28" i="1"/>
  <c r="CQ29" i="1"/>
  <c r="CQ30" i="1"/>
  <c r="CQ31" i="1"/>
  <c r="CQ32" i="1"/>
  <c r="CQ33" i="1"/>
  <c r="CQ34" i="1"/>
  <c r="CQ35" i="1"/>
  <c r="CQ36" i="1"/>
  <c r="CQ37" i="1"/>
  <c r="CQ38" i="1"/>
  <c r="CQ39" i="1"/>
  <c r="CQ40" i="1"/>
  <c r="CQ41" i="1"/>
  <c r="CQ42" i="1"/>
  <c r="CQ43" i="1"/>
  <c r="CQ44" i="1"/>
  <c r="CQ45" i="1"/>
  <c r="CQ46" i="1"/>
  <c r="CQ47" i="1"/>
  <c r="CQ48" i="1"/>
  <c r="CQ49" i="1"/>
  <c r="CQ50" i="1"/>
  <c r="CQ51" i="1"/>
  <c r="CQ52" i="1"/>
  <c r="CQ53" i="1"/>
  <c r="CQ54" i="1"/>
  <c r="CQ55" i="1"/>
  <c r="CQ56" i="1"/>
  <c r="CQ57" i="1"/>
  <c r="CQ58" i="1"/>
  <c r="CQ59" i="1"/>
  <c r="CQ60" i="1"/>
  <c r="CQ61" i="1"/>
  <c r="CQ62" i="1"/>
  <c r="CQ63" i="1"/>
  <c r="CQ64" i="1"/>
  <c r="CQ65" i="1"/>
  <c r="CQ66" i="1"/>
  <c r="CQ67" i="1"/>
  <c r="CQ68" i="1"/>
  <c r="CQ69" i="1"/>
  <c r="CQ70" i="1"/>
  <c r="CQ71" i="1"/>
  <c r="CQ72" i="1"/>
  <c r="CQ73" i="1"/>
  <c r="CQ74" i="1"/>
  <c r="CQ75" i="1"/>
  <c r="CQ76" i="1"/>
  <c r="CQ77" i="1"/>
  <c r="CQ78" i="1"/>
  <c r="CQ79" i="1"/>
  <c r="CQ80" i="1"/>
  <c r="CQ81" i="1"/>
  <c r="CQ82" i="1"/>
  <c r="CQ83" i="1"/>
  <c r="CQ84" i="1"/>
  <c r="CQ85" i="1"/>
  <c r="CQ86" i="1"/>
  <c r="CQ87" i="1"/>
  <c r="CQ88" i="1"/>
  <c r="CQ89" i="1"/>
  <c r="CQ90" i="1"/>
  <c r="CQ91" i="1"/>
  <c r="CQ92" i="1"/>
  <c r="CQ93" i="1"/>
  <c r="CQ94" i="1"/>
  <c r="CQ95" i="1"/>
  <c r="CQ96" i="1"/>
  <c r="CQ97" i="1"/>
  <c r="CQ98" i="1"/>
  <c r="CQ99" i="1"/>
  <c r="CQ100" i="1"/>
  <c r="CQ101" i="1"/>
  <c r="CQ102" i="1"/>
  <c r="CQ103" i="1"/>
  <c r="CQ104" i="1"/>
  <c r="CQ105" i="1"/>
  <c r="CQ106" i="1"/>
  <c r="CQ107" i="1"/>
  <c r="CQ109" i="1"/>
  <c r="CQ110" i="1"/>
  <c r="CQ111" i="1"/>
  <c r="CQ112" i="1"/>
  <c r="CQ113" i="1"/>
  <c r="CQ114" i="1"/>
  <c r="CQ115" i="1"/>
  <c r="CQ116" i="1"/>
  <c r="CQ117" i="1"/>
  <c r="CQ118" i="1"/>
  <c r="CQ119" i="1"/>
  <c r="CQ120" i="1"/>
  <c r="CQ121" i="1"/>
  <c r="CQ122" i="1"/>
  <c r="CQ123" i="1"/>
  <c r="CQ124" i="1"/>
  <c r="CQ125" i="1"/>
  <c r="CQ126" i="1"/>
  <c r="CQ127" i="1"/>
  <c r="CQ128" i="1"/>
  <c r="CQ129" i="1"/>
  <c r="CQ130" i="1"/>
  <c r="CQ131" i="1"/>
  <c r="CQ132" i="1"/>
  <c r="CQ133" i="1"/>
  <c r="CQ134" i="1"/>
  <c r="CQ135" i="1"/>
  <c r="CQ136" i="1"/>
  <c r="CQ137" i="1"/>
  <c r="CQ138" i="1"/>
  <c r="CQ139" i="1"/>
  <c r="CQ140" i="1"/>
  <c r="CQ141" i="1"/>
  <c r="CQ142" i="1"/>
  <c r="CQ143" i="1"/>
  <c r="CQ144" i="1"/>
  <c r="CQ145" i="1"/>
  <c r="CQ146" i="1"/>
  <c r="CQ147" i="1"/>
  <c r="CQ148" i="1"/>
  <c r="CQ149" i="1"/>
  <c r="CQ150" i="1"/>
  <c r="CQ151" i="1"/>
  <c r="CQ152" i="1"/>
  <c r="CQ153" i="1"/>
  <c r="CQ154" i="1"/>
  <c r="CQ155" i="1"/>
  <c r="CQ156" i="1"/>
  <c r="CQ157" i="1"/>
  <c r="CQ158" i="1"/>
  <c r="CQ159" i="1"/>
  <c r="CQ160" i="1"/>
  <c r="CQ161" i="1"/>
  <c r="CQ162" i="1"/>
  <c r="CQ163" i="1"/>
  <c r="CQ164" i="1"/>
  <c r="CQ165" i="1"/>
  <c r="CQ166" i="1"/>
  <c r="CQ167" i="1"/>
  <c r="CQ168" i="1"/>
  <c r="CQ169" i="1"/>
  <c r="CQ170" i="1"/>
  <c r="CQ171" i="1"/>
  <c r="CQ172" i="1"/>
  <c r="CQ173" i="1"/>
  <c r="CQ174" i="1"/>
  <c r="CQ175" i="1"/>
  <c r="CQ176" i="1"/>
  <c r="CQ177" i="1"/>
  <c r="CQ178" i="1"/>
  <c r="CQ179" i="1"/>
  <c r="CQ180" i="1"/>
  <c r="CQ181" i="1"/>
  <c r="CQ182" i="1"/>
  <c r="CQ183" i="1"/>
  <c r="CQ184" i="1"/>
  <c r="CQ185" i="1"/>
  <c r="CQ186" i="1"/>
  <c r="CQ187" i="1"/>
  <c r="CQ188" i="1"/>
  <c r="CQ189" i="1"/>
  <c r="CQ190" i="1"/>
  <c r="CQ191" i="1"/>
  <c r="CQ192" i="1"/>
  <c r="CQ193" i="1"/>
  <c r="CQ194" i="1"/>
  <c r="CQ195" i="1"/>
  <c r="CQ196" i="1"/>
  <c r="CQ197" i="1"/>
  <c r="CQ198" i="1"/>
  <c r="CQ199" i="1"/>
  <c r="CQ200" i="1"/>
  <c r="CQ201" i="1"/>
  <c r="CQ202" i="1"/>
  <c r="CQ203" i="1"/>
  <c r="CQ204" i="1"/>
  <c r="CQ205" i="1"/>
  <c r="CQ206" i="1"/>
  <c r="CQ207" i="1"/>
  <c r="CQ208" i="1"/>
  <c r="CQ209" i="1"/>
  <c r="CQ212" i="1"/>
  <c r="CQ213" i="1"/>
  <c r="CQ214" i="1"/>
  <c r="CQ215" i="1"/>
  <c r="CQ216" i="1"/>
  <c r="CQ217" i="1"/>
  <c r="CQ218" i="1"/>
  <c r="CQ219" i="1"/>
  <c r="CQ220" i="1"/>
  <c r="CQ221" i="1"/>
  <c r="CQ222" i="1"/>
  <c r="CQ223" i="1"/>
  <c r="CQ224" i="1"/>
  <c r="CQ225" i="1"/>
  <c r="CQ226" i="1"/>
  <c r="CQ227" i="1"/>
  <c r="CQ228" i="1"/>
  <c r="CQ229" i="1"/>
  <c r="CQ230" i="1"/>
  <c r="CQ231" i="1"/>
  <c r="CQ232" i="1"/>
  <c r="CS3" i="1"/>
  <c r="CS4" i="1"/>
  <c r="CS5" i="1"/>
  <c r="CS6" i="1"/>
  <c r="CS7" i="1"/>
  <c r="CS8" i="1"/>
  <c r="CS9" i="1"/>
  <c r="CS10" i="1"/>
  <c r="CS11" i="1"/>
  <c r="CS12" i="1"/>
  <c r="CS13" i="1"/>
  <c r="CS14" i="1"/>
  <c r="CS15" i="1"/>
  <c r="CS16" i="1"/>
  <c r="CS17" i="1"/>
  <c r="CS18" i="1"/>
  <c r="CS19" i="1"/>
  <c r="CS20" i="1"/>
  <c r="CS21" i="1"/>
  <c r="CS22" i="1"/>
  <c r="CS23" i="1"/>
  <c r="CS24" i="1"/>
  <c r="CS25" i="1"/>
  <c r="CS26" i="1"/>
  <c r="CS27" i="1"/>
  <c r="CS28" i="1"/>
  <c r="CS29" i="1"/>
  <c r="CS30" i="1"/>
  <c r="CS31" i="1"/>
  <c r="CS32" i="1"/>
  <c r="CS33" i="1"/>
  <c r="CS34" i="1"/>
  <c r="CS35" i="1"/>
  <c r="CS36" i="1"/>
  <c r="CS37" i="1"/>
  <c r="CS38" i="1"/>
  <c r="CS39" i="1"/>
  <c r="CS40" i="1"/>
  <c r="CS41" i="1"/>
  <c r="CS42" i="1"/>
  <c r="CS43" i="1"/>
  <c r="CS44" i="1"/>
  <c r="CS45" i="1"/>
  <c r="CS46" i="1"/>
  <c r="CS47" i="1"/>
  <c r="CS48" i="1"/>
  <c r="CS49" i="1"/>
  <c r="CS50" i="1"/>
  <c r="CS51" i="1"/>
  <c r="CS52" i="1"/>
  <c r="CS53" i="1"/>
  <c r="CS54" i="1"/>
  <c r="CS55" i="1"/>
  <c r="CS56" i="1"/>
  <c r="CS57" i="1"/>
  <c r="CS58" i="1"/>
  <c r="CS59" i="1"/>
  <c r="CS60" i="1"/>
  <c r="CS61" i="1"/>
  <c r="CS62" i="1"/>
  <c r="CS63" i="1"/>
  <c r="CS64" i="1"/>
  <c r="CS65" i="1"/>
  <c r="CS66" i="1"/>
  <c r="CS67" i="1"/>
  <c r="CS68" i="1"/>
  <c r="CS69" i="1"/>
  <c r="CS70" i="1"/>
  <c r="CS71" i="1"/>
  <c r="CS72" i="1"/>
  <c r="CS73" i="1"/>
  <c r="CS74" i="1"/>
  <c r="CS75" i="1"/>
  <c r="CS76" i="1"/>
  <c r="CS77" i="1"/>
  <c r="CS78" i="1"/>
  <c r="CS79" i="1"/>
  <c r="CS80" i="1"/>
  <c r="CS81" i="1"/>
  <c r="CS82" i="1"/>
  <c r="CS83" i="1"/>
  <c r="CS84" i="1"/>
  <c r="CS85" i="1"/>
  <c r="CS86" i="1"/>
  <c r="CS87" i="1"/>
  <c r="CS88" i="1"/>
  <c r="CS89" i="1"/>
  <c r="CS90" i="1"/>
  <c r="CS91" i="1"/>
  <c r="CS92" i="1"/>
  <c r="CS93" i="1"/>
  <c r="CS94" i="1"/>
  <c r="CS95" i="1"/>
  <c r="CS96" i="1"/>
  <c r="CS97" i="1"/>
  <c r="CS98" i="1"/>
  <c r="CS99" i="1"/>
  <c r="CS100" i="1"/>
  <c r="CS101" i="1"/>
  <c r="CS102" i="1"/>
  <c r="CS103" i="1"/>
  <c r="CS104" i="1"/>
  <c r="CS105" i="1"/>
  <c r="CS106" i="1"/>
  <c r="CS107" i="1"/>
  <c r="CS109" i="1"/>
  <c r="CS110" i="1"/>
  <c r="CS111" i="1"/>
  <c r="CS112" i="1"/>
  <c r="CS113" i="1"/>
  <c r="CS114" i="1"/>
  <c r="CS115" i="1"/>
  <c r="CS116" i="1"/>
  <c r="CS117" i="1"/>
  <c r="CS118" i="1"/>
  <c r="CS119" i="1"/>
  <c r="CS120" i="1"/>
  <c r="CS121" i="1"/>
  <c r="CS122" i="1"/>
  <c r="CS123" i="1"/>
  <c r="CS124" i="1"/>
  <c r="CS125" i="1"/>
  <c r="CS126" i="1"/>
  <c r="CS127" i="1"/>
  <c r="CS128" i="1"/>
  <c r="CS129" i="1"/>
  <c r="CS130" i="1"/>
  <c r="CS131" i="1"/>
  <c r="CS132" i="1"/>
  <c r="CS133" i="1"/>
  <c r="CS134" i="1"/>
  <c r="CS135" i="1"/>
  <c r="CS136" i="1"/>
  <c r="CS137" i="1"/>
  <c r="CS138" i="1"/>
  <c r="CS139" i="1"/>
  <c r="CS140" i="1"/>
  <c r="CS141" i="1"/>
  <c r="CS142" i="1"/>
  <c r="CS143" i="1"/>
  <c r="CS144" i="1"/>
  <c r="CS145" i="1"/>
  <c r="CS146" i="1"/>
  <c r="CS147" i="1"/>
  <c r="CS148" i="1"/>
  <c r="CS149" i="1"/>
  <c r="CS150" i="1"/>
  <c r="CS151" i="1"/>
  <c r="CS152" i="1"/>
  <c r="CS153" i="1"/>
  <c r="CS154" i="1"/>
  <c r="CS155" i="1"/>
  <c r="CS156" i="1"/>
  <c r="CS157" i="1"/>
  <c r="CS158" i="1"/>
  <c r="CS159" i="1"/>
  <c r="CS160" i="1"/>
  <c r="CS161" i="1"/>
  <c r="CS162" i="1"/>
  <c r="CS163" i="1"/>
  <c r="CS164" i="1"/>
  <c r="CS165" i="1"/>
  <c r="CS166" i="1"/>
  <c r="CS167" i="1"/>
  <c r="CS168" i="1"/>
  <c r="CS169" i="1"/>
  <c r="CS170" i="1"/>
  <c r="CS171" i="1"/>
  <c r="CS172" i="1"/>
  <c r="CS173" i="1"/>
  <c r="CS174" i="1"/>
  <c r="CS175" i="1"/>
  <c r="CS176" i="1"/>
  <c r="CS177" i="1"/>
  <c r="CS178" i="1"/>
  <c r="CS179" i="1"/>
  <c r="CS180" i="1"/>
  <c r="CS181" i="1"/>
  <c r="CS182" i="1"/>
  <c r="CS183" i="1"/>
  <c r="CS184" i="1"/>
  <c r="CS185" i="1"/>
  <c r="CS186" i="1"/>
  <c r="CS187" i="1"/>
  <c r="CS188" i="1"/>
  <c r="CS189" i="1"/>
  <c r="CS190" i="1"/>
  <c r="CS191" i="1"/>
  <c r="CS192" i="1"/>
  <c r="CS193" i="1"/>
  <c r="CS194" i="1"/>
  <c r="CS195" i="1"/>
  <c r="CS196" i="1"/>
  <c r="CS197" i="1"/>
  <c r="CS198" i="1"/>
  <c r="CS199" i="1"/>
  <c r="CS200" i="1"/>
  <c r="CS201" i="1"/>
  <c r="CS202" i="1"/>
  <c r="CS203" i="1"/>
  <c r="CS204" i="1"/>
  <c r="CS205" i="1"/>
  <c r="CS206" i="1"/>
  <c r="CS207" i="1"/>
  <c r="CS208" i="1"/>
  <c r="CS209" i="1"/>
  <c r="CS210" i="1"/>
  <c r="CS212" i="1"/>
  <c r="CS213" i="1"/>
  <c r="CS214" i="1"/>
  <c r="CS215" i="1"/>
  <c r="CS216" i="1"/>
  <c r="CS217" i="1"/>
  <c r="CS218" i="1"/>
  <c r="CS219" i="1"/>
  <c r="CS220" i="1"/>
  <c r="CS221" i="1"/>
  <c r="CS222" i="1"/>
  <c r="CS223" i="1"/>
  <c r="CS225" i="1"/>
  <c r="CS226" i="1"/>
  <c r="CS227" i="1"/>
  <c r="CS228" i="1"/>
  <c r="CS229" i="1"/>
  <c r="CS230" i="1"/>
  <c r="CS231" i="1"/>
  <c r="CS232" i="1"/>
  <c r="CR3" i="1"/>
  <c r="CR4" i="1"/>
  <c r="CR5" i="1"/>
  <c r="CR6" i="1"/>
  <c r="CR7" i="1"/>
  <c r="CR8" i="1"/>
  <c r="CR9" i="1"/>
  <c r="CR10" i="1"/>
  <c r="CR11" i="1"/>
  <c r="CR12" i="1"/>
  <c r="CR13" i="1"/>
  <c r="CR14" i="1"/>
  <c r="CR15" i="1"/>
  <c r="CR16" i="1"/>
  <c r="CR17" i="1"/>
  <c r="CR18" i="1"/>
  <c r="CR19" i="1"/>
  <c r="CR20" i="1"/>
  <c r="CR21" i="1"/>
  <c r="CR22" i="1"/>
  <c r="CR23" i="1"/>
  <c r="CR24" i="1"/>
  <c r="CR25" i="1"/>
  <c r="CR26" i="1"/>
  <c r="CR27" i="1"/>
  <c r="CR28" i="1"/>
  <c r="CR29" i="1"/>
  <c r="CR30" i="1"/>
  <c r="CR31" i="1"/>
  <c r="CR32" i="1"/>
  <c r="CR33" i="1"/>
  <c r="CR34" i="1"/>
  <c r="CR35" i="1"/>
  <c r="CR36" i="1"/>
  <c r="CR37" i="1"/>
  <c r="CR38" i="1"/>
  <c r="CR39" i="1"/>
  <c r="CR40" i="1"/>
  <c r="CR41" i="1"/>
  <c r="CR42" i="1"/>
  <c r="CR43" i="1"/>
  <c r="CR44" i="1"/>
  <c r="CR45" i="1"/>
  <c r="CR46" i="1"/>
  <c r="CR47" i="1"/>
  <c r="CR48" i="1"/>
  <c r="CR49" i="1"/>
  <c r="CR50" i="1"/>
  <c r="CR51" i="1"/>
  <c r="CR52" i="1"/>
  <c r="CR53" i="1"/>
  <c r="CR54" i="1"/>
  <c r="CR55" i="1"/>
  <c r="CR56" i="1"/>
  <c r="CR57" i="1"/>
  <c r="CR58" i="1"/>
  <c r="CR59" i="1"/>
  <c r="CR60" i="1"/>
  <c r="CR61" i="1"/>
  <c r="CR62" i="1"/>
  <c r="CR63" i="1"/>
  <c r="CR64" i="1"/>
  <c r="CR65" i="1"/>
  <c r="CR66" i="1"/>
  <c r="CR67" i="1"/>
  <c r="CR68" i="1"/>
  <c r="CR69" i="1"/>
  <c r="CR70" i="1"/>
  <c r="CR71" i="1"/>
  <c r="CR72" i="1"/>
  <c r="CR73" i="1"/>
  <c r="CR74" i="1"/>
  <c r="CR75" i="1"/>
  <c r="CR76" i="1"/>
  <c r="CR77" i="1"/>
  <c r="CR78" i="1"/>
  <c r="CR79" i="1"/>
  <c r="CR80" i="1"/>
  <c r="CR81" i="1"/>
  <c r="CR82" i="1"/>
  <c r="CR83" i="1"/>
  <c r="CR84" i="1"/>
  <c r="CR85" i="1"/>
  <c r="CR86" i="1"/>
  <c r="CR87" i="1"/>
  <c r="CR88" i="1"/>
  <c r="CR89" i="1"/>
  <c r="CR90" i="1"/>
  <c r="CR91" i="1"/>
  <c r="CR92" i="1"/>
  <c r="CR93" i="1"/>
  <c r="CR94" i="1"/>
  <c r="CR95" i="1"/>
  <c r="CR96" i="1"/>
  <c r="CR97" i="1"/>
  <c r="CR98" i="1"/>
  <c r="CR99" i="1"/>
  <c r="CR100" i="1"/>
  <c r="CR101" i="1"/>
  <c r="CR102" i="1"/>
  <c r="CR103" i="1"/>
  <c r="CR104" i="1"/>
  <c r="CR105" i="1"/>
  <c r="CR106" i="1"/>
  <c r="CR107" i="1"/>
  <c r="CR109" i="1"/>
  <c r="CR110" i="1"/>
  <c r="CR111" i="1"/>
  <c r="CR112" i="1"/>
  <c r="CR113" i="1"/>
  <c r="CR114" i="1"/>
  <c r="CR115" i="1"/>
  <c r="CR116" i="1"/>
  <c r="CR117" i="1"/>
  <c r="CR118" i="1"/>
  <c r="CR119" i="1"/>
  <c r="CR120" i="1"/>
  <c r="CR121" i="1"/>
  <c r="CR122" i="1"/>
  <c r="CR123" i="1"/>
  <c r="CR124" i="1"/>
  <c r="CR125" i="1"/>
  <c r="CR126" i="1"/>
  <c r="CR127" i="1"/>
  <c r="CR128" i="1"/>
  <c r="CR129" i="1"/>
  <c r="CR130" i="1"/>
  <c r="CR131" i="1"/>
  <c r="CR132" i="1"/>
  <c r="CR133" i="1"/>
  <c r="CR134" i="1"/>
  <c r="CR135" i="1"/>
  <c r="CR136" i="1"/>
  <c r="CR137" i="1"/>
  <c r="CR138" i="1"/>
  <c r="CR139" i="1"/>
  <c r="CR140" i="1"/>
  <c r="CR141" i="1"/>
  <c r="CR142" i="1"/>
  <c r="CR143" i="1"/>
  <c r="CR144" i="1"/>
  <c r="CR145" i="1"/>
  <c r="CR146" i="1"/>
  <c r="CR147" i="1"/>
  <c r="CR148" i="1"/>
  <c r="CR149" i="1"/>
  <c r="CR150" i="1"/>
  <c r="CR151" i="1"/>
  <c r="CR152" i="1"/>
  <c r="CR153" i="1"/>
  <c r="CR154" i="1"/>
  <c r="CR155" i="1"/>
  <c r="CR156" i="1"/>
  <c r="CR157" i="1"/>
  <c r="CR158" i="1"/>
  <c r="CR159" i="1"/>
  <c r="CR160" i="1"/>
  <c r="CR161" i="1"/>
  <c r="CR162" i="1"/>
  <c r="CR163" i="1"/>
  <c r="CR164" i="1"/>
  <c r="CR165" i="1"/>
  <c r="CR166" i="1"/>
  <c r="CR167" i="1"/>
  <c r="CR168" i="1"/>
  <c r="CR169" i="1"/>
  <c r="CR170" i="1"/>
  <c r="CR171" i="1"/>
  <c r="CR172" i="1"/>
  <c r="CR173" i="1"/>
  <c r="CR174" i="1"/>
  <c r="CR175" i="1"/>
  <c r="CR176" i="1"/>
  <c r="CR177" i="1"/>
  <c r="CR178" i="1"/>
  <c r="CR179" i="1"/>
  <c r="CR180" i="1"/>
  <c r="CR181" i="1"/>
  <c r="CR182" i="1"/>
  <c r="CR183" i="1"/>
  <c r="CR184" i="1"/>
  <c r="CR185" i="1"/>
  <c r="CR186" i="1"/>
  <c r="CR187" i="1"/>
  <c r="CR188" i="1"/>
  <c r="CR189" i="1"/>
  <c r="CR190" i="1"/>
  <c r="CR191" i="1"/>
  <c r="CR192" i="1"/>
  <c r="CR193" i="1"/>
  <c r="CR194" i="1"/>
  <c r="CR195" i="1"/>
  <c r="CR196" i="1"/>
  <c r="CR197" i="1"/>
  <c r="CR198" i="1"/>
  <c r="CR199" i="1"/>
  <c r="CR200" i="1"/>
  <c r="CR201" i="1"/>
  <c r="CR202" i="1"/>
  <c r="CR203" i="1"/>
  <c r="CR204" i="1"/>
  <c r="CR205" i="1"/>
  <c r="CR206" i="1"/>
  <c r="CR207" i="1"/>
  <c r="CR208" i="1"/>
  <c r="CR209" i="1"/>
  <c r="CR210" i="1"/>
  <c r="CR212" i="1"/>
  <c r="CR213" i="1"/>
  <c r="CR214" i="1"/>
  <c r="CR215" i="1"/>
  <c r="CR216" i="1"/>
  <c r="CR217" i="1"/>
  <c r="CR218" i="1"/>
  <c r="CR219" i="1"/>
  <c r="CR220" i="1"/>
  <c r="CR221" i="1"/>
  <c r="CR222" i="1"/>
  <c r="CR225" i="1"/>
  <c r="CR226" i="1"/>
  <c r="CR227" i="1"/>
  <c r="CR228" i="1"/>
  <c r="CR229" i="1"/>
  <c r="CR230" i="1"/>
  <c r="CR231" i="1"/>
  <c r="CR232" i="1"/>
  <c r="CU3" i="1"/>
  <c r="CU4" i="1"/>
  <c r="CU5" i="1"/>
  <c r="CU6" i="1"/>
  <c r="CU7" i="1"/>
  <c r="CU8" i="1"/>
  <c r="CU9" i="1"/>
  <c r="CU10" i="1"/>
  <c r="CU11" i="1"/>
  <c r="CU13" i="1"/>
  <c r="CU14" i="1"/>
  <c r="CU15" i="1"/>
  <c r="CU16" i="1"/>
  <c r="CU17" i="1"/>
  <c r="CU18" i="1"/>
  <c r="CU19" i="1"/>
  <c r="CU20" i="1"/>
  <c r="CU21" i="1"/>
  <c r="CU22" i="1"/>
  <c r="CU23" i="1"/>
  <c r="CU24" i="1"/>
  <c r="CU25" i="1"/>
  <c r="CU26" i="1"/>
  <c r="CU27" i="1"/>
  <c r="CU28" i="1"/>
  <c r="CU29" i="1"/>
  <c r="CU30" i="1"/>
  <c r="CU31" i="1"/>
  <c r="CU32" i="1"/>
  <c r="CU33" i="1"/>
  <c r="CU34" i="1"/>
  <c r="CU35" i="1"/>
  <c r="CU36" i="1"/>
  <c r="CU37" i="1"/>
  <c r="CU38" i="1"/>
  <c r="CU39" i="1"/>
  <c r="CU40" i="1"/>
  <c r="CU41" i="1"/>
  <c r="CU42" i="1"/>
  <c r="CU43" i="1"/>
  <c r="CU44" i="1"/>
  <c r="CU45" i="1"/>
  <c r="CU46" i="1"/>
  <c r="CU47" i="1"/>
  <c r="CU48" i="1"/>
  <c r="CU49" i="1"/>
  <c r="CU50" i="1"/>
  <c r="CU51" i="1"/>
  <c r="CU52" i="1"/>
  <c r="CU53" i="1"/>
  <c r="CU54" i="1"/>
  <c r="CU55" i="1"/>
  <c r="CU56" i="1"/>
  <c r="CU57" i="1"/>
  <c r="CU58" i="1"/>
  <c r="CU59" i="1"/>
  <c r="CU60" i="1"/>
  <c r="CU61" i="1"/>
  <c r="CU62" i="1"/>
  <c r="CU63" i="1"/>
  <c r="CU64" i="1"/>
  <c r="CU65" i="1"/>
  <c r="CU66" i="1"/>
  <c r="CU67" i="1"/>
  <c r="CU68" i="1"/>
  <c r="CU69" i="1"/>
  <c r="CU70" i="1"/>
  <c r="CU71" i="1"/>
  <c r="CU72" i="1"/>
  <c r="CU73" i="1"/>
  <c r="CU74" i="1"/>
  <c r="CU75" i="1"/>
  <c r="CU76" i="1"/>
  <c r="CU77" i="1"/>
  <c r="CU78" i="1"/>
  <c r="CU79" i="1"/>
  <c r="CU80" i="1"/>
  <c r="CU81" i="1"/>
  <c r="CU82" i="1"/>
  <c r="CU83" i="1"/>
  <c r="CU84" i="1"/>
  <c r="CU86" i="1"/>
  <c r="CU87" i="1"/>
  <c r="CU88" i="1"/>
  <c r="CU89" i="1"/>
  <c r="CU90" i="1"/>
  <c r="CU91" i="1"/>
  <c r="CU92" i="1"/>
  <c r="CU93" i="1"/>
  <c r="CU94" i="1"/>
  <c r="CU95" i="1"/>
  <c r="CU96" i="1"/>
  <c r="CU97" i="1"/>
  <c r="CU98" i="1"/>
  <c r="CU99" i="1"/>
  <c r="CU100" i="1"/>
  <c r="CU102" i="1"/>
  <c r="CU103" i="1"/>
  <c r="CU104" i="1"/>
  <c r="CU105" i="1"/>
  <c r="CU106" i="1"/>
  <c r="CU107" i="1"/>
  <c r="CU109" i="1"/>
  <c r="CU110" i="1"/>
  <c r="CU111" i="1"/>
  <c r="CU112" i="1"/>
  <c r="CU113" i="1"/>
  <c r="CU114" i="1"/>
  <c r="CU115" i="1"/>
  <c r="CU116" i="1"/>
  <c r="CU117" i="1"/>
  <c r="CU118" i="1"/>
  <c r="CU119" i="1"/>
  <c r="CU120" i="1"/>
  <c r="CU121" i="1"/>
  <c r="CU122" i="1"/>
  <c r="CU123" i="1"/>
  <c r="CU124" i="1"/>
  <c r="CU125" i="1"/>
  <c r="CU126" i="1"/>
  <c r="CU127" i="1"/>
  <c r="CU128" i="1"/>
  <c r="CU129" i="1"/>
  <c r="CU130" i="1"/>
  <c r="CU131" i="1"/>
  <c r="CU132" i="1"/>
  <c r="CU133" i="1"/>
  <c r="CU134" i="1"/>
  <c r="CU135" i="1"/>
  <c r="CU136" i="1"/>
  <c r="CU137" i="1"/>
  <c r="CU138" i="1"/>
  <c r="CU139" i="1"/>
  <c r="CU140" i="1"/>
  <c r="CU141" i="1"/>
  <c r="CU142" i="1"/>
  <c r="CU143" i="1"/>
  <c r="CU144" i="1"/>
  <c r="CU145" i="1"/>
  <c r="CU146" i="1"/>
  <c r="CU147" i="1"/>
  <c r="CU148" i="1"/>
  <c r="CU149" i="1"/>
  <c r="CU150" i="1"/>
  <c r="CU151" i="1"/>
  <c r="CU152" i="1"/>
  <c r="CU153" i="1"/>
  <c r="CU154" i="1"/>
  <c r="CU155" i="1"/>
  <c r="CU156" i="1"/>
  <c r="CU157" i="1"/>
  <c r="CU158" i="1"/>
  <c r="CU159" i="1"/>
  <c r="CU160" i="1"/>
  <c r="CU161" i="1"/>
  <c r="CU162" i="1"/>
  <c r="CU163" i="1"/>
  <c r="CU164" i="1"/>
  <c r="CU165" i="1"/>
  <c r="CU166" i="1"/>
  <c r="CU167" i="1"/>
  <c r="CU168" i="1"/>
  <c r="CU169" i="1"/>
  <c r="CU170" i="1"/>
  <c r="CU171" i="1"/>
  <c r="CU172" i="1"/>
  <c r="CU173" i="1"/>
  <c r="CU174" i="1"/>
  <c r="CU175" i="1"/>
  <c r="CU176" i="1"/>
  <c r="CU177" i="1"/>
  <c r="CU178" i="1"/>
  <c r="CU179" i="1"/>
  <c r="CU180" i="1"/>
  <c r="CU181" i="1"/>
  <c r="CU182" i="1"/>
  <c r="CU183" i="1"/>
  <c r="CU184" i="1"/>
  <c r="CU185" i="1"/>
  <c r="CU186" i="1"/>
  <c r="CU187" i="1"/>
  <c r="CU188" i="1"/>
  <c r="CU189" i="1"/>
  <c r="CU190" i="1"/>
  <c r="CU191" i="1"/>
  <c r="CU192" i="1"/>
  <c r="CU193" i="1"/>
  <c r="CU194" i="1"/>
  <c r="CU195" i="1"/>
  <c r="CU196" i="1"/>
  <c r="CU197" i="1"/>
  <c r="CU198" i="1"/>
  <c r="CU199" i="1"/>
  <c r="CU200" i="1"/>
  <c r="CU201" i="1"/>
  <c r="CU202" i="1"/>
  <c r="CU203" i="1"/>
  <c r="CU204" i="1"/>
  <c r="CU205" i="1"/>
  <c r="CU206" i="1"/>
  <c r="CU207" i="1"/>
  <c r="CU208" i="1"/>
  <c r="CU209" i="1"/>
  <c r="CU210" i="1"/>
  <c r="CU212" i="1"/>
  <c r="CU213" i="1"/>
  <c r="CU214" i="1"/>
  <c r="CU215" i="1"/>
  <c r="CU216" i="1"/>
  <c r="CU217" i="1"/>
  <c r="CU218" i="1"/>
  <c r="CU219" i="1"/>
  <c r="CU220" i="1"/>
  <c r="CU221" i="1"/>
  <c r="CU222" i="1"/>
  <c r="CU224" i="1"/>
  <c r="CU225" i="1"/>
  <c r="CU226" i="1"/>
  <c r="CU228" i="1"/>
  <c r="CU229" i="1"/>
  <c r="CU230" i="1"/>
  <c r="CU231" i="1"/>
  <c r="CQ5" i="1"/>
  <c r="CQ3" i="1"/>
  <c r="CQ4" i="1"/>
  <c r="D3" i="4"/>
  <c r="E3" i="4" s="1"/>
  <c r="D4" i="4"/>
  <c r="E4" i="4" s="1"/>
  <c r="D5" i="4"/>
  <c r="E5" i="4" s="1"/>
  <c r="D6" i="4"/>
  <c r="E6" i="4" s="1"/>
  <c r="D7" i="4"/>
  <c r="E7" i="4" s="1"/>
  <c r="D8" i="4"/>
  <c r="E8" i="4" s="1"/>
  <c r="D9" i="4"/>
  <c r="E9" i="4"/>
  <c r="D10" i="4"/>
  <c r="E10" i="4" s="1"/>
  <c r="D11" i="4"/>
  <c r="E11" i="4" s="1"/>
  <c r="D12" i="4"/>
  <c r="E12" i="4" s="1"/>
  <c r="D13" i="4"/>
  <c r="E13" i="4" s="1"/>
  <c r="D14" i="4"/>
  <c r="E14" i="4" s="1"/>
  <c r="D15" i="4"/>
  <c r="E15" i="4" s="1"/>
  <c r="D16" i="4"/>
  <c r="E16" i="4" s="1"/>
  <c r="D17" i="4"/>
  <c r="E17" i="4" s="1"/>
  <c r="D18" i="4"/>
  <c r="E18" i="4" s="1"/>
  <c r="D19" i="4"/>
  <c r="E19" i="4" s="1"/>
  <c r="D20" i="4"/>
  <c r="E20" i="4" s="1"/>
  <c r="D21" i="4"/>
  <c r="E21" i="4" s="1"/>
  <c r="D22" i="4"/>
  <c r="E22" i="4" s="1"/>
  <c r="D23" i="4"/>
  <c r="E23" i="4" s="1"/>
  <c r="D24" i="4"/>
  <c r="E24" i="4" s="1"/>
  <c r="D25" i="4"/>
  <c r="E25" i="4" s="1"/>
  <c r="D26" i="4"/>
  <c r="E26" i="4" s="1"/>
  <c r="D27" i="4"/>
  <c r="E27" i="4" s="1"/>
  <c r="D28" i="4"/>
  <c r="E28" i="4" s="1"/>
  <c r="D29" i="4"/>
  <c r="E29" i="4" s="1"/>
  <c r="D30" i="4"/>
  <c r="E30" i="4" s="1"/>
  <c r="D31" i="4"/>
  <c r="E31" i="4" s="1"/>
  <c r="D32" i="4"/>
  <c r="E32" i="4" s="1"/>
  <c r="D33" i="4"/>
  <c r="E33" i="4" s="1"/>
  <c r="D34" i="4"/>
  <c r="E34" i="4" s="1"/>
  <c r="D35" i="4"/>
  <c r="E35" i="4" s="1"/>
  <c r="D36" i="4"/>
  <c r="E36" i="4" s="1"/>
  <c r="D37" i="4"/>
  <c r="E37" i="4" s="1"/>
  <c r="D38" i="4"/>
  <c r="E38" i="4" s="1"/>
  <c r="D39" i="4"/>
  <c r="E39" i="4" s="1"/>
  <c r="D40" i="4"/>
  <c r="E40" i="4" s="1"/>
  <c r="D41" i="4"/>
  <c r="E41" i="4" s="1"/>
  <c r="D42" i="4"/>
  <c r="E42" i="4" s="1"/>
  <c r="D43" i="4"/>
  <c r="E43" i="4" s="1"/>
  <c r="D44" i="4"/>
  <c r="E44" i="4" s="1"/>
  <c r="D45" i="4"/>
  <c r="E45" i="4" s="1"/>
  <c r="D46" i="4"/>
  <c r="E46" i="4" s="1"/>
  <c r="D47" i="4"/>
  <c r="E47" i="4" s="1"/>
  <c r="D48" i="4"/>
  <c r="E48" i="4" s="1"/>
  <c r="D49" i="4"/>
  <c r="E49" i="4" s="1"/>
  <c r="D50" i="4"/>
  <c r="E50" i="4" s="1"/>
  <c r="D51" i="4"/>
  <c r="E51" i="4" s="1"/>
  <c r="D52" i="4"/>
  <c r="E52" i="4" s="1"/>
  <c r="D53" i="4"/>
  <c r="E53" i="4" s="1"/>
  <c r="D54" i="4"/>
  <c r="E54" i="4" s="1"/>
  <c r="D55" i="4"/>
  <c r="E55" i="4" s="1"/>
  <c r="D56" i="4"/>
  <c r="E56" i="4" s="1"/>
  <c r="D57" i="4"/>
  <c r="E57" i="4" s="1"/>
  <c r="D58" i="4"/>
  <c r="E58" i="4" s="1"/>
  <c r="D59" i="4"/>
  <c r="E59" i="4" s="1"/>
  <c r="D60" i="4"/>
  <c r="E60" i="4" s="1"/>
  <c r="D61" i="4"/>
  <c r="E61" i="4" s="1"/>
  <c r="D62" i="4"/>
  <c r="E62" i="4" s="1"/>
  <c r="D63" i="4"/>
  <c r="E63" i="4" s="1"/>
  <c r="D64" i="4"/>
  <c r="E64" i="4" s="1"/>
  <c r="D65" i="4"/>
  <c r="E65" i="4" s="1"/>
  <c r="D66" i="4"/>
  <c r="E66" i="4" s="1"/>
  <c r="D67" i="4"/>
  <c r="E67" i="4" s="1"/>
  <c r="D68" i="4"/>
  <c r="E68" i="4" s="1"/>
  <c r="D69" i="4"/>
  <c r="E69" i="4" s="1"/>
  <c r="D70" i="4"/>
  <c r="E70" i="4" s="1"/>
  <c r="D71" i="4"/>
  <c r="E71" i="4" s="1"/>
  <c r="D72" i="4"/>
  <c r="E72" i="4" s="1"/>
  <c r="D73" i="4"/>
  <c r="E73" i="4" s="1"/>
  <c r="D74" i="4"/>
  <c r="E74" i="4" s="1"/>
  <c r="D75" i="4"/>
  <c r="E75" i="4" s="1"/>
  <c r="D76" i="4"/>
  <c r="E76" i="4" s="1"/>
  <c r="D77" i="4"/>
  <c r="E77" i="4" s="1"/>
  <c r="D78" i="4"/>
  <c r="E78" i="4" s="1"/>
  <c r="D79" i="4"/>
  <c r="E79" i="4" s="1"/>
  <c r="D80" i="4"/>
  <c r="E80" i="4" s="1"/>
  <c r="D81" i="4"/>
  <c r="E81" i="4" s="1"/>
  <c r="D82" i="4"/>
  <c r="E82" i="4" s="1"/>
  <c r="D83" i="4"/>
  <c r="E83" i="4" s="1"/>
  <c r="D84" i="4"/>
  <c r="E84" i="4" s="1"/>
  <c r="D85" i="4"/>
  <c r="E85" i="4" s="1"/>
  <c r="D86" i="4"/>
  <c r="E86" i="4" s="1"/>
  <c r="D87" i="4"/>
  <c r="E87" i="4" s="1"/>
  <c r="D88" i="4"/>
  <c r="E88" i="4" s="1"/>
  <c r="D89" i="4"/>
  <c r="E89" i="4" s="1"/>
  <c r="D90" i="4"/>
  <c r="E90" i="4" s="1"/>
  <c r="D91" i="4"/>
  <c r="E91" i="4" s="1"/>
  <c r="D92" i="4"/>
  <c r="E92" i="4" s="1"/>
  <c r="D93" i="4"/>
  <c r="E93" i="4" s="1"/>
  <c r="D94" i="4"/>
  <c r="E94" i="4" s="1"/>
  <c r="D95" i="4"/>
  <c r="E95" i="4" s="1"/>
  <c r="D96" i="4"/>
  <c r="E96" i="4" s="1"/>
  <c r="D97" i="4"/>
  <c r="E97" i="4" s="1"/>
  <c r="D98" i="4"/>
  <c r="E98" i="4" s="1"/>
  <c r="D99" i="4"/>
  <c r="E99" i="4" s="1"/>
  <c r="D100" i="4"/>
  <c r="E100" i="4" s="1"/>
  <c r="D101" i="4"/>
  <c r="E101" i="4" s="1"/>
  <c r="D102" i="4"/>
  <c r="E102" i="4" s="1"/>
  <c r="D103" i="4"/>
  <c r="E103" i="4" s="1"/>
  <c r="D104" i="4"/>
  <c r="E104" i="4" s="1"/>
  <c r="D105" i="4"/>
  <c r="E105" i="4" s="1"/>
  <c r="D106" i="4"/>
  <c r="E106" i="4" s="1"/>
  <c r="D107" i="4"/>
  <c r="E107" i="4" s="1"/>
  <c r="D108" i="4"/>
  <c r="E108" i="4" s="1"/>
  <c r="D109" i="4"/>
  <c r="E109" i="4" s="1"/>
  <c r="D110" i="4"/>
  <c r="E110" i="4" s="1"/>
  <c r="D111" i="4"/>
  <c r="E111" i="4" s="1"/>
  <c r="D112" i="4"/>
  <c r="E112" i="4" s="1"/>
  <c r="D113" i="4"/>
  <c r="E113" i="4" s="1"/>
  <c r="D114" i="4"/>
  <c r="E114" i="4" s="1"/>
  <c r="D115" i="4"/>
  <c r="E115" i="4" s="1"/>
  <c r="D116" i="4"/>
  <c r="E116" i="4" s="1"/>
  <c r="D117" i="4"/>
  <c r="E117" i="4" s="1"/>
  <c r="D118" i="4"/>
  <c r="E118" i="4" s="1"/>
  <c r="D119" i="4"/>
  <c r="E119" i="4" s="1"/>
  <c r="D120" i="4"/>
  <c r="E120" i="4" s="1"/>
  <c r="D121" i="4"/>
  <c r="E121" i="4" s="1"/>
  <c r="D122" i="4"/>
  <c r="E122" i="4" s="1"/>
  <c r="D123" i="4"/>
  <c r="E123" i="4" s="1"/>
  <c r="D124" i="4"/>
  <c r="E124" i="4" s="1"/>
  <c r="D125" i="4"/>
  <c r="E125" i="4" s="1"/>
  <c r="D126" i="4"/>
  <c r="E126" i="4" s="1"/>
  <c r="D127" i="4"/>
  <c r="E127" i="4" s="1"/>
  <c r="D128" i="4"/>
  <c r="E128" i="4" s="1"/>
  <c r="D129" i="4"/>
  <c r="E129" i="4" s="1"/>
  <c r="D130" i="4"/>
  <c r="E130" i="4" s="1"/>
  <c r="D131" i="4"/>
  <c r="E131" i="4" s="1"/>
  <c r="D132" i="4"/>
  <c r="E132" i="4" s="1"/>
  <c r="D133" i="4"/>
  <c r="E133" i="4" s="1"/>
  <c r="D134" i="4"/>
  <c r="E134" i="4" s="1"/>
  <c r="D135" i="4"/>
  <c r="E135" i="4" s="1"/>
  <c r="D136" i="4"/>
  <c r="E136" i="4" s="1"/>
  <c r="D137" i="4"/>
  <c r="E137" i="4" s="1"/>
  <c r="D138" i="4"/>
  <c r="E138" i="4" s="1"/>
  <c r="D139" i="4"/>
  <c r="E139" i="4" s="1"/>
  <c r="D140" i="4"/>
  <c r="E140" i="4" s="1"/>
  <c r="D141" i="4"/>
  <c r="E141" i="4" s="1"/>
  <c r="D142" i="4"/>
  <c r="E142" i="4" s="1"/>
  <c r="D143" i="4"/>
  <c r="E143" i="4" s="1"/>
  <c r="D144" i="4"/>
  <c r="E144" i="4" s="1"/>
  <c r="D145" i="4"/>
  <c r="E145" i="4" s="1"/>
  <c r="D146" i="4"/>
  <c r="E146" i="4" s="1"/>
  <c r="D147" i="4"/>
  <c r="E147" i="4" s="1"/>
  <c r="D148" i="4"/>
  <c r="E148" i="4" s="1"/>
  <c r="D149" i="4"/>
  <c r="E149" i="4" s="1"/>
  <c r="D150" i="4"/>
  <c r="E150" i="4" s="1"/>
  <c r="D151" i="4"/>
  <c r="E151" i="4" s="1"/>
  <c r="D152" i="4"/>
  <c r="E152" i="4" s="1"/>
  <c r="D153" i="4"/>
  <c r="E153" i="4" s="1"/>
  <c r="D154" i="4"/>
  <c r="E154" i="4" s="1"/>
  <c r="D155" i="4"/>
  <c r="E155" i="4" s="1"/>
  <c r="D156" i="4"/>
  <c r="E156" i="4" s="1"/>
  <c r="D157" i="4"/>
  <c r="E157" i="4" s="1"/>
  <c r="D158" i="4"/>
  <c r="E158" i="4" s="1"/>
  <c r="D159" i="4"/>
  <c r="E159" i="4" s="1"/>
  <c r="D160" i="4"/>
  <c r="E160" i="4" s="1"/>
  <c r="D161" i="4"/>
  <c r="E161" i="4" s="1"/>
  <c r="D162" i="4"/>
  <c r="E162" i="4" s="1"/>
  <c r="D163" i="4"/>
  <c r="E163" i="4" s="1"/>
  <c r="D164" i="4"/>
  <c r="E164" i="4" s="1"/>
  <c r="D165" i="4"/>
  <c r="E165" i="4" s="1"/>
  <c r="D166" i="4"/>
  <c r="E166" i="4" s="1"/>
  <c r="D167" i="4"/>
  <c r="E167" i="4" s="1"/>
  <c r="D168" i="4"/>
  <c r="E168" i="4" s="1"/>
  <c r="D169" i="4"/>
  <c r="E169" i="4" s="1"/>
  <c r="D170" i="4"/>
  <c r="E170" i="4" s="1"/>
  <c r="D171" i="4"/>
  <c r="E171" i="4" s="1"/>
  <c r="D172" i="4"/>
  <c r="E172" i="4" s="1"/>
  <c r="D173" i="4"/>
  <c r="E173" i="4" s="1"/>
  <c r="D174" i="4"/>
  <c r="E174" i="4" s="1"/>
  <c r="D175" i="4"/>
  <c r="E175" i="4" s="1"/>
  <c r="D176" i="4"/>
  <c r="E176" i="4" s="1"/>
  <c r="D177" i="4"/>
  <c r="E177" i="4" s="1"/>
  <c r="D2" i="4"/>
  <c r="E2" i="4" s="1"/>
  <c r="G3" i="4"/>
  <c r="H3" i="4" s="1"/>
  <c r="G4" i="4"/>
  <c r="H4" i="4" s="1"/>
  <c r="G5" i="4"/>
  <c r="H5" i="4" s="1"/>
  <c r="G6" i="4"/>
  <c r="H6" i="4" s="1"/>
  <c r="G7" i="4"/>
  <c r="H7" i="4" s="1"/>
  <c r="G8" i="4"/>
  <c r="H8" i="4" s="1"/>
  <c r="G9" i="4"/>
  <c r="H9" i="4" s="1"/>
  <c r="G10" i="4"/>
  <c r="H10" i="4" s="1"/>
  <c r="G11" i="4"/>
  <c r="H11" i="4" s="1"/>
  <c r="G12" i="4"/>
  <c r="H12" i="4" s="1"/>
  <c r="G13" i="4"/>
  <c r="H13" i="4" s="1"/>
  <c r="G14" i="4"/>
  <c r="H14" i="4" s="1"/>
  <c r="G15" i="4"/>
  <c r="H15" i="4" s="1"/>
  <c r="G16" i="4"/>
  <c r="H16" i="4" s="1"/>
  <c r="G17" i="4"/>
  <c r="H17" i="4" s="1"/>
  <c r="G18" i="4"/>
  <c r="H18" i="4" s="1"/>
  <c r="G19" i="4"/>
  <c r="H19" i="4" s="1"/>
  <c r="G20" i="4"/>
  <c r="H20" i="4" s="1"/>
  <c r="G21" i="4"/>
  <c r="H21" i="4" s="1"/>
  <c r="G22" i="4"/>
  <c r="H22" i="4" s="1"/>
  <c r="G23" i="4"/>
  <c r="H23" i="4" s="1"/>
  <c r="G24" i="4"/>
  <c r="H24" i="4" s="1"/>
  <c r="G25" i="4"/>
  <c r="H25" i="4" s="1"/>
  <c r="G26" i="4"/>
  <c r="H26" i="4" s="1"/>
  <c r="G27" i="4"/>
  <c r="H27" i="4" s="1"/>
  <c r="H28" i="4"/>
  <c r="G29" i="4"/>
  <c r="H29" i="4" s="1"/>
  <c r="G30" i="4"/>
  <c r="H30" i="4" s="1"/>
  <c r="G31" i="4"/>
  <c r="H31" i="4" s="1"/>
  <c r="G32" i="4"/>
  <c r="H32" i="4" s="1"/>
  <c r="G33" i="4"/>
  <c r="H33" i="4" s="1"/>
  <c r="G34" i="4"/>
  <c r="H34" i="4" s="1"/>
  <c r="G35" i="4"/>
  <c r="H35" i="4" s="1"/>
  <c r="G36" i="4"/>
  <c r="H36" i="4" s="1"/>
  <c r="G37" i="4"/>
  <c r="H37" i="4" s="1"/>
  <c r="G38" i="4"/>
  <c r="H38" i="4" s="1"/>
  <c r="G39" i="4"/>
  <c r="H39" i="4" s="1"/>
  <c r="G40" i="4"/>
  <c r="H40" i="4" s="1"/>
  <c r="G41" i="4"/>
  <c r="H41" i="4" s="1"/>
  <c r="G42" i="4"/>
  <c r="H42" i="4" s="1"/>
  <c r="G43" i="4"/>
  <c r="H43" i="4" s="1"/>
  <c r="H44" i="4"/>
  <c r="H45" i="4"/>
  <c r="H46" i="4"/>
  <c r="H47" i="4"/>
  <c r="G48" i="4"/>
  <c r="H48" i="4" s="1"/>
  <c r="H49" i="4"/>
  <c r="H50" i="4"/>
  <c r="G51" i="4"/>
  <c r="H51" i="4" s="1"/>
  <c r="H52" i="4"/>
  <c r="H53" i="4"/>
  <c r="H54" i="4"/>
  <c r="H55" i="4"/>
  <c r="H56" i="4"/>
  <c r="G57" i="4"/>
  <c r="H57" i="4" s="1"/>
  <c r="H58" i="4"/>
  <c r="G59" i="4"/>
  <c r="H59" i="4" s="1"/>
  <c r="G60" i="4"/>
  <c r="H60" i="4" s="1"/>
  <c r="G61" i="4"/>
  <c r="H61" i="4" s="1"/>
  <c r="G62" i="4"/>
  <c r="H62" i="4" s="1"/>
  <c r="H63" i="4"/>
  <c r="G64" i="4"/>
  <c r="H64" i="4" s="1"/>
  <c r="H65" i="4"/>
  <c r="G66" i="4"/>
  <c r="H66" i="4" s="1"/>
  <c r="G67" i="4"/>
  <c r="H67" i="4" s="1"/>
  <c r="G68" i="4"/>
  <c r="H68" i="4" s="1"/>
  <c r="G69" i="4"/>
  <c r="H69" i="4" s="1"/>
  <c r="G70" i="4"/>
  <c r="H70" i="4" s="1"/>
  <c r="G71" i="4"/>
  <c r="H71" i="4" s="1"/>
  <c r="H72" i="4"/>
  <c r="H73" i="4"/>
  <c r="H74" i="4"/>
  <c r="H75" i="4"/>
  <c r="H76" i="4"/>
  <c r="G77" i="4"/>
  <c r="H77" i="4" s="1"/>
  <c r="G78" i="4"/>
  <c r="H78" i="4" s="1"/>
  <c r="G79" i="4"/>
  <c r="H79" i="4" s="1"/>
  <c r="G80" i="4"/>
  <c r="H80" i="4" s="1"/>
  <c r="G81" i="4"/>
  <c r="H81" i="4" s="1"/>
  <c r="G82" i="4"/>
  <c r="H82" i="4" s="1"/>
  <c r="G83" i="4"/>
  <c r="H83" i="4" s="1"/>
  <c r="H84" i="4"/>
  <c r="H85" i="4"/>
  <c r="H86" i="4"/>
  <c r="H87" i="4"/>
  <c r="H88" i="4"/>
  <c r="H89" i="4"/>
  <c r="H90" i="4"/>
  <c r="H91" i="4"/>
  <c r="H92" i="4"/>
  <c r="H93" i="4"/>
  <c r="H94" i="4"/>
  <c r="H95" i="4"/>
  <c r="H96" i="4"/>
  <c r="H97" i="4"/>
  <c r="G98" i="4"/>
  <c r="H98" i="4" s="1"/>
  <c r="G99" i="4"/>
  <c r="H99" i="4" s="1"/>
  <c r="G100" i="4"/>
  <c r="H100" i="4" s="1"/>
  <c r="G101" i="4"/>
  <c r="H101" i="4" s="1"/>
  <c r="G102" i="4"/>
  <c r="H102" i="4" s="1"/>
  <c r="G103" i="4"/>
  <c r="H103" i="4" s="1"/>
  <c r="G104" i="4"/>
  <c r="H104" i="4" s="1"/>
  <c r="G105" i="4"/>
  <c r="H105" i="4" s="1"/>
  <c r="G106" i="4"/>
  <c r="H106" i="4" s="1"/>
  <c r="G107" i="4"/>
  <c r="H107" i="4" s="1"/>
  <c r="G108" i="4"/>
  <c r="H108" i="4" s="1"/>
  <c r="G109" i="4"/>
  <c r="H109" i="4" s="1"/>
  <c r="G110" i="4"/>
  <c r="H110" i="4" s="1"/>
  <c r="G111" i="4"/>
  <c r="H111" i="4" s="1"/>
  <c r="G112" i="4"/>
  <c r="H112" i="4" s="1"/>
  <c r="G113" i="4"/>
  <c r="H113" i="4" s="1"/>
  <c r="G114" i="4"/>
  <c r="H114" i="4" s="1"/>
  <c r="G115" i="4"/>
  <c r="H115" i="4" s="1"/>
  <c r="G116" i="4"/>
  <c r="H116" i="4" s="1"/>
  <c r="G117" i="4"/>
  <c r="H117" i="4" s="1"/>
  <c r="G118" i="4"/>
  <c r="H118" i="4" s="1"/>
  <c r="G119" i="4"/>
  <c r="H119" i="4" s="1"/>
  <c r="G120" i="4"/>
  <c r="H120" i="4" s="1"/>
  <c r="G121" i="4"/>
  <c r="H121" i="4" s="1"/>
  <c r="G122" i="4"/>
  <c r="H122" i="4" s="1"/>
  <c r="G123" i="4"/>
  <c r="H123" i="4" s="1"/>
  <c r="H124" i="4"/>
  <c r="H125" i="4"/>
  <c r="H126" i="4"/>
  <c r="H127" i="4"/>
  <c r="H128" i="4"/>
  <c r="H129" i="4"/>
  <c r="H130" i="4"/>
  <c r="H131" i="4"/>
  <c r="H132" i="4"/>
  <c r="H133" i="4"/>
  <c r="H134" i="4"/>
  <c r="G135" i="4"/>
  <c r="H135" i="4" s="1"/>
  <c r="G136" i="4"/>
  <c r="H136" i="4" s="1"/>
  <c r="G137" i="4"/>
  <c r="H137" i="4" s="1"/>
  <c r="G138" i="4"/>
  <c r="H138" i="4" s="1"/>
  <c r="G139" i="4"/>
  <c r="H139" i="4" s="1"/>
  <c r="G140" i="4"/>
  <c r="H140" i="4" s="1"/>
  <c r="G141" i="4"/>
  <c r="H141" i="4" s="1"/>
  <c r="G142" i="4"/>
  <c r="H142" i="4" s="1"/>
  <c r="G143" i="4"/>
  <c r="H143" i="4" s="1"/>
  <c r="H144" i="4"/>
  <c r="G145" i="4"/>
  <c r="H145" i="4" s="1"/>
  <c r="G146" i="4"/>
  <c r="H146" i="4" s="1"/>
  <c r="G147" i="4"/>
  <c r="H147" i="4" s="1"/>
  <c r="G148" i="4"/>
  <c r="H148" i="4" s="1"/>
  <c r="G149" i="4"/>
  <c r="H149" i="4" s="1"/>
  <c r="G150" i="4"/>
  <c r="H150" i="4" s="1"/>
  <c r="G151" i="4"/>
  <c r="H151" i="4" s="1"/>
  <c r="G152" i="4"/>
  <c r="H152" i="4" s="1"/>
  <c r="G153" i="4"/>
  <c r="H153" i="4" s="1"/>
  <c r="G154" i="4"/>
  <c r="H154" i="4" s="1"/>
  <c r="G155" i="4"/>
  <c r="H155" i="4" s="1"/>
  <c r="G156" i="4"/>
  <c r="H156" i="4" s="1"/>
  <c r="G157" i="4"/>
  <c r="H157" i="4" s="1"/>
  <c r="G158" i="4"/>
  <c r="H158" i="4" s="1"/>
  <c r="G159" i="4"/>
  <c r="H159" i="4" s="1"/>
  <c r="G160" i="4"/>
  <c r="H160" i="4" s="1"/>
  <c r="G161" i="4"/>
  <c r="H161" i="4" s="1"/>
  <c r="G162" i="4"/>
  <c r="H162" i="4" s="1"/>
  <c r="H163" i="4"/>
  <c r="H164" i="4"/>
  <c r="H165" i="4"/>
  <c r="H166" i="4"/>
  <c r="H167" i="4"/>
  <c r="H168" i="4"/>
  <c r="H169" i="4"/>
  <c r="G170" i="4"/>
  <c r="H170" i="4" s="1"/>
  <c r="H171" i="4"/>
  <c r="H172" i="4"/>
  <c r="G173" i="4"/>
  <c r="H173" i="4" s="1"/>
  <c r="G174" i="4"/>
  <c r="H174" i="4" s="1"/>
  <c r="G175" i="4"/>
  <c r="H175" i="4" s="1"/>
  <c r="G176" i="4"/>
  <c r="H176" i="4" s="1"/>
  <c r="G177" i="4"/>
  <c r="H177" i="4" s="1"/>
  <c r="G2" i="4"/>
  <c r="H2" i="4" s="1"/>
</calcChain>
</file>

<file path=xl/comments1.xml><?xml version="1.0" encoding="utf-8"?>
<comments xmlns="http://schemas.openxmlformats.org/spreadsheetml/2006/main">
  <authors>
    <author>tc={C8B5A218-C58B-445B-B313-D2CB798BC2A9}</author>
    <author>Edwin Moreno Serrano</author>
  </authors>
  <commentList>
    <comment ref="L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BÚSQUEDA DE TITULARES Y CESIONARIOS CELDAS BM3 Y BP3</t>
        </r>
      </text>
    </comment>
    <comment ref="N2" authorId="1" shapeId="0">
      <text>
        <r>
          <rPr>
            <b/>
            <sz val="9"/>
            <color indexed="81"/>
            <rFont val="Tahoma"/>
            <family val="2"/>
          </rPr>
          <t>Edwin Moreno Serrano:</t>
        </r>
        <r>
          <rPr>
            <sz val="9"/>
            <color indexed="81"/>
            <rFont val="Tahoma"/>
            <family val="2"/>
          </rPr>
          <t xml:space="preserve">
SI INGRESA NIT , NO DIGITE EL NUMERO DE VERIFICACION
</t>
        </r>
      </text>
    </comment>
    <comment ref="AY2" authorId="1" shapeId="0">
      <text>
        <r>
          <rPr>
            <b/>
            <sz val="9"/>
            <color indexed="81"/>
            <rFont val="Tahoma"/>
            <family val="2"/>
          </rPr>
          <t>Edwin Moreno Serrano:</t>
        </r>
        <r>
          <rPr>
            <sz val="9"/>
            <color indexed="81"/>
            <rFont val="Tahoma"/>
            <family val="2"/>
          </rPr>
          <t xml:space="preserve">
MARQUE EL NUMERO DE ADICIONES 1 SI ES LA 1RA, 2 SI ES LA 2DA ETC
</t>
        </r>
      </text>
    </comment>
    <comment ref="AZ2" authorId="1" shapeId="0">
      <text>
        <r>
          <rPr>
            <b/>
            <sz val="9"/>
            <color indexed="81"/>
            <rFont val="Tahoma"/>
            <family val="2"/>
          </rPr>
          <t>Edwin Moreno Serrano:</t>
        </r>
        <r>
          <rPr>
            <sz val="9"/>
            <color indexed="81"/>
            <rFont val="Tahoma"/>
            <family val="2"/>
          </rPr>
          <t xml:space="preserve">
MARQUE EL NUMERO DE PRORROGA 1 SI ES LA 1RA, 2 SI ES LA 2DA ETC
</t>
        </r>
      </text>
    </comment>
    <comment ref="BA2" authorId="1" shapeId="0">
      <text>
        <r>
          <rPr>
            <b/>
            <sz val="9"/>
            <color indexed="81"/>
            <rFont val="Tahoma"/>
            <family val="2"/>
          </rPr>
          <t>Edwin Moreno Serrano:</t>
        </r>
        <r>
          <rPr>
            <sz val="9"/>
            <color indexed="81"/>
            <rFont val="Tahoma"/>
            <family val="2"/>
          </rPr>
          <t xml:space="preserve">
MARQUE EL NUMERO DE CESION
 1 SI ES LA 1RA, 2 SI ES LA 2DA ETC
</t>
        </r>
      </text>
    </comment>
    <comment ref="BB2" authorId="1" shapeId="0">
      <text>
        <r>
          <rPr>
            <b/>
            <sz val="9"/>
            <color indexed="81"/>
            <rFont val="Tahoma"/>
            <family val="2"/>
          </rPr>
          <t>Edwin Moreno Serrano:</t>
        </r>
        <r>
          <rPr>
            <sz val="9"/>
            <color indexed="81"/>
            <rFont val="Tahoma"/>
            <family val="2"/>
          </rPr>
          <t xml:space="preserve">
MARQUE EL NUMERO DE SUSPENSIÓN
 1 SI ES LA 1RA, 2 SI ES LA 2DA ETC
</t>
        </r>
      </text>
    </comment>
    <comment ref="BC2" authorId="1" shapeId="0">
      <text>
        <r>
          <rPr>
            <b/>
            <sz val="9"/>
            <color indexed="81"/>
            <rFont val="Tahoma"/>
            <family val="2"/>
          </rPr>
          <t>Edwin Moreno Serrano:</t>
        </r>
        <r>
          <rPr>
            <sz val="9"/>
            <color indexed="81"/>
            <rFont val="Tahoma"/>
            <family val="2"/>
          </rPr>
          <t xml:space="preserve">
MARQUE CON UNA X
</t>
        </r>
      </text>
    </comment>
    <comment ref="BF2" authorId="1" shapeId="0">
      <text>
        <r>
          <rPr>
            <b/>
            <sz val="9"/>
            <color indexed="81"/>
            <rFont val="Tahoma"/>
            <family val="2"/>
          </rPr>
          <t>Edwin Moreno Serrano:INDIQUE LA FECHA DESDE DONDE SE CEDE , TERMINA O SUSPENDE</t>
        </r>
      </text>
    </comment>
    <comment ref="BG2" authorId="1" shapeId="0">
      <text>
        <r>
          <rPr>
            <b/>
            <sz val="9"/>
            <color indexed="81"/>
            <rFont val="Tahoma"/>
            <family val="2"/>
          </rPr>
          <t>Edwin Moreno Serrano:INDIQUE LA FECHA DESDE DONDE SE CEDE , TERMINA O SUSPENDE</t>
        </r>
      </text>
    </comment>
    <comment ref="BH2" authorId="1" shapeId="0">
      <text>
        <r>
          <rPr>
            <b/>
            <sz val="9"/>
            <color indexed="81"/>
            <rFont val="Tahoma"/>
            <family val="2"/>
          </rPr>
          <t>Edwin Moreno Serrano:INDIQUE LA FECHA DESDE DONDE SE CEDE , TERMINA O SUSPENDE</t>
        </r>
      </text>
    </comment>
    <comment ref="BP2" authorId="1" shapeId="0">
      <text>
        <r>
          <rPr>
            <b/>
            <sz val="9"/>
            <color indexed="81"/>
            <rFont val="Tahoma"/>
            <family val="2"/>
          </rPr>
          <t>Edwin Moreno Serrano:</t>
        </r>
        <r>
          <rPr>
            <sz val="9"/>
            <color indexed="81"/>
            <rFont val="Tahoma"/>
            <family val="2"/>
          </rPr>
          <t xml:space="preserve">
TIPO DE DOCUMENTO DE QUIEN RECIBE LA CESION
</t>
        </r>
      </text>
    </comment>
    <comment ref="BS2" authorId="1" shapeId="0">
      <text>
        <r>
          <rPr>
            <b/>
            <sz val="9"/>
            <color indexed="81"/>
            <rFont val="Tahoma"/>
            <family val="2"/>
          </rPr>
          <t>Edwin Moreno Serrano:</t>
        </r>
        <r>
          <rPr>
            <sz val="9"/>
            <color indexed="81"/>
            <rFont val="Tahoma"/>
            <family val="2"/>
          </rPr>
          <t xml:space="preserve">
TIPO DE DOCUMENTO DE QUIEN RECIBE LA CESION
</t>
        </r>
      </text>
    </comment>
    <comment ref="BV2" authorId="1" shapeId="0">
      <text>
        <r>
          <rPr>
            <b/>
            <sz val="9"/>
            <color indexed="81"/>
            <rFont val="Tahoma"/>
            <family val="2"/>
          </rPr>
          <t>Edwin Moreno Serrano:</t>
        </r>
        <r>
          <rPr>
            <sz val="9"/>
            <color indexed="81"/>
            <rFont val="Tahoma"/>
            <family val="2"/>
          </rPr>
          <t xml:space="preserve">
TIPO DE DOCUMENTO DE QUIEN RECIBE LA CESION
</t>
        </r>
      </text>
    </comment>
    <comment ref="DO2" authorId="1" shapeId="0">
      <text>
        <r>
          <rPr>
            <b/>
            <sz val="9"/>
            <color indexed="81"/>
            <rFont val="Tahoma"/>
            <family val="2"/>
          </rPr>
          <t>Edwin Moreno Serrano:</t>
        </r>
        <r>
          <rPr>
            <sz val="9"/>
            <color indexed="81"/>
            <rFont val="Tahoma"/>
            <family val="2"/>
          </rPr>
          <t xml:space="preserve">
SI INGRESA NIT , NO DIGITE EL NUMERO DE VERIFICACION
</t>
        </r>
      </text>
    </comment>
  </commentList>
</comments>
</file>

<file path=xl/sharedStrings.xml><?xml version="1.0" encoding="utf-8"?>
<sst xmlns="http://schemas.openxmlformats.org/spreadsheetml/2006/main" count="8187" uniqueCount="3175">
  <si>
    <t>n</t>
  </si>
  <si>
    <t>VALOR_INICIAL</t>
  </si>
  <si>
    <t>VALOR_MENSUAL</t>
  </si>
  <si>
    <t>PLAZO</t>
  </si>
  <si>
    <t>PROYECTO</t>
  </si>
  <si>
    <t>NAT</t>
  </si>
  <si>
    <t>PRESUPUESTO</t>
  </si>
  <si>
    <t>ANULACION</t>
  </si>
  <si>
    <t>DIRECCION_CONTRATISTA</t>
  </si>
  <si>
    <t>TELEFONO_CONTRATISTA</t>
  </si>
  <si>
    <t>CODIGO_PROYECTO</t>
  </si>
  <si>
    <t>NOMBRE_PROYECTO</t>
  </si>
  <si>
    <t>CDPS</t>
  </si>
  <si>
    <t>RPS</t>
  </si>
  <si>
    <t>TIPOLOGIA</t>
  </si>
  <si>
    <t>NIVELACADEMICO</t>
  </si>
  <si>
    <t>GENERO</t>
  </si>
  <si>
    <t>3.3.1.16.05.57.2169</t>
  </si>
  <si>
    <t>1 1. Natural</t>
  </si>
  <si>
    <t>1 1-Inversion</t>
  </si>
  <si>
    <t>0</t>
  </si>
  <si>
    <t>AVENIDA CARRERA 68 # 1 A - 55</t>
  </si>
  <si>
    <t/>
  </si>
  <si>
    <t>, 2169</t>
  </si>
  <si>
    <t>FORTALECIMIENTO INSTITUCIONAL Y RENDICIÓN DE CUENTAS</t>
  </si>
  <si>
    <t xml:space="preserve">  Cdp 1 289 Fecha 12/01/2022 Valor 36,800,000;</t>
  </si>
  <si>
    <t xml:space="preserve">  Rp 1 2 Fecha 13/01/2022 Valor 18,400,000;</t>
  </si>
  <si>
    <t>SERVICIOS APOYO A LA GESTION DE LA ENTIDAD (SERVICIOS ADMINISTRATIVOS)</t>
  </si>
  <si>
    <t xml:space="preserve"> BACHILLER</t>
  </si>
  <si>
    <t>FEMENINO</t>
  </si>
  <si>
    <t>CARRERA 52 # 25 - 10</t>
  </si>
  <si>
    <t xml:space="preserve">  Cdp 1 290 Fecha 12/01/2022 Valor 41,600,000;</t>
  </si>
  <si>
    <t xml:space="preserve">  Rp 1 1 Fecha 13/01/2022 Valor 20,800,000;</t>
  </si>
  <si>
    <t>MASCULINO</t>
  </si>
  <si>
    <t>CALLE 146 # 13 - 27 CASA 106</t>
  </si>
  <si>
    <t xml:space="preserve">  Cdp 1 293 Fecha 12/01/2022 Valor 41,600,000;</t>
  </si>
  <si>
    <t xml:space="preserve">  Rp 1 6 Fecha 18/01/2022 Valor 20,800,000;</t>
  </si>
  <si>
    <t xml:space="preserve"> AUXILIAR</t>
  </si>
  <si>
    <t>CALLE 54 A SUR # 87 B - 45 MANZ M -BLOQ 3 APTO 503</t>
  </si>
  <si>
    <t xml:space="preserve">  Rp 1 15 Fecha 19/01/2022 Valor 20,800,000;</t>
  </si>
  <si>
    <t xml:space="preserve"> TÉCNICO</t>
  </si>
  <si>
    <t>CARRERA 79 G # 15 A - 27</t>
  </si>
  <si>
    <t xml:space="preserve">  Rp 1 4 Fecha 14/01/2022 Valor 20,800,000;</t>
  </si>
  <si>
    <t>CALLE 53 B # 18 A - 33 APTO 605 ED BABIECA</t>
  </si>
  <si>
    <t xml:space="preserve">  Cdp 1 291 Fecha 12/01/2022 Valor 52,800,000;</t>
  </si>
  <si>
    <t xml:space="preserve">  Rp 1 5 Fecha 17/01/2022 Valor 52,800,000;</t>
  </si>
  <si>
    <t>SERVICIOS PROFESIONALES</t>
  </si>
  <si>
    <t xml:space="preserve"> PROFESIONAL</t>
  </si>
  <si>
    <t>3.3.1.16.05.57.2172</t>
  </si>
  <si>
    <t>CARRERA 68 B # 78 - 24 INT 6 APTO 202</t>
  </si>
  <si>
    <t>, 2172</t>
  </si>
  <si>
    <t>TEUSAQUILLO CON ACCIONES DE INSPECCIÓN, VIGILANCIA Y CONTROL DE MANERA TRANSPARENTE.</t>
  </si>
  <si>
    <t xml:space="preserve">  Cdp 1 294 Fecha 13/01/2022 Valor 24,800,000;</t>
  </si>
  <si>
    <t xml:space="preserve">  Rp 1 3 Fecha 14/01/2022 Valor 24,800,000;</t>
  </si>
  <si>
    <t>CALLE 6 A # 89 - 47</t>
  </si>
  <si>
    <t xml:space="preserve">  Cdp 1 368 Fecha 14/01/2022 Valor 24,800,000;</t>
  </si>
  <si>
    <t xml:space="preserve">  Rp 1 9 Fecha 18/01/2022 Valor 24,800,000;</t>
  </si>
  <si>
    <t>3.3.1.16.01.1.2045</t>
  </si>
  <si>
    <t>CALLE 42 B SUR # 92 A - 3</t>
  </si>
  <si>
    <t>, 2045</t>
  </si>
  <si>
    <t>TEUSAQUILLO CON UN NUEVO CONTRATO SOCIAL CON IGUALDAD DE OPORTUNIDADES PARA LA INCLUSIÓN SOCIAL</t>
  </si>
  <si>
    <t xml:space="preserve">  Cdp 1 366 Fecha 14/01/2022 Valor 20,800,000;</t>
  </si>
  <si>
    <t xml:space="preserve">  Rp 1 8 Fecha 18/01/2022 Valor 20,800,000;</t>
  </si>
  <si>
    <t>CARRERA 73 C # 24 D - 66</t>
  </si>
  <si>
    <t xml:space="preserve">  Cdp 1 369 Fecha 14/01/2022 Valor 44,000,000;</t>
  </si>
  <si>
    <t xml:space="preserve">  Rp 1 10 Fecha 18/01/2022 Valor 44,000,000;</t>
  </si>
  <si>
    <t>3.3.1.16.04.49.2154</t>
  </si>
  <si>
    <t>MANZANA B CASA 12 VILLA LIGIA 2</t>
  </si>
  <si>
    <t>, 2154</t>
  </si>
  <si>
    <t>TEUSAQUILLO MEJOR CON LA MALLA VIAL Y ESPACIO PÚBLICO</t>
  </si>
  <si>
    <t xml:space="preserve">  Cdp 1 375 Fecha 14/01/2022 Valor 36,160,000;</t>
  </si>
  <si>
    <t xml:space="preserve">  Rp 1 11 Fecha 18/01/2022 Valor 36,160,000;</t>
  </si>
  <si>
    <t>CARRERA 21 # 145 A - 30 APTO 501</t>
  </si>
  <si>
    <t xml:space="preserve">  Cdp 1 363 Fecha 14/01/2022 Valor 52,800,000;</t>
  </si>
  <si>
    <t xml:space="preserve">  Rp 1 7 Fecha 18/01/2022 Valor 52,800,000;</t>
  </si>
  <si>
    <t xml:space="preserve"> ESPECIALIZADO PROFESIONAL</t>
  </si>
  <si>
    <t>3.3.1.16.03.43.2164</t>
  </si>
  <si>
    <t>CALLE 12 # 2 C - 55 FUNZA CUNDINAMARCA</t>
  </si>
  <si>
    <t>, 2164</t>
  </si>
  <si>
    <t>TEUSAQUILLO RESPIRA CONFIANZA Y SEGURIDAD CIUDADANA</t>
  </si>
  <si>
    <t xml:space="preserve">  Cdp 1 409 Fecha 17/01/2022 Valor 44,000,000;</t>
  </si>
  <si>
    <t xml:space="preserve">  Rp 1 16 Fecha 19/01/2022 Valor 44,000,000;</t>
  </si>
  <si>
    <t>CARRERA 92 # 74 - 66</t>
  </si>
  <si>
    <t xml:space="preserve">  Cdp 1 359 Fecha 14/01/2022 Valor 404,800,000;</t>
  </si>
  <si>
    <t xml:space="preserve">  Rp 1 389 Fecha 21/01/2022 Valor 18,400,000;</t>
  </si>
  <si>
    <t>TRANSVERSAL 79 A # 86 - 2</t>
  </si>
  <si>
    <t xml:space="preserve">  Rp 1 385 Fecha 21/01/2022 Valor 18,400,000;</t>
  </si>
  <si>
    <t>CARRERA 18 C # 70 B - 37 SUR</t>
  </si>
  <si>
    <t xml:space="preserve">  Rp 1 381 Fecha 21/01/2022 Valor 18,400,000;</t>
  </si>
  <si>
    <t>AVENIDA CALLE 75 A # 76 - 44</t>
  </si>
  <si>
    <t xml:space="preserve">  Rp 1 379 Fecha 21/01/2022 Valor 18,400,000;</t>
  </si>
  <si>
    <t>CARRERA 69 B # 31 - 9 SUR</t>
  </si>
  <si>
    <t xml:space="preserve">  Rp 1 388 Fecha 21/01/2022 Valor 18,400,000;</t>
  </si>
  <si>
    <t>CARRERA 25 # 51 - 64 APTO 504</t>
  </si>
  <si>
    <t xml:space="preserve">  Rp 1 382 Fecha 21/01/2022 Valor 18,400,000;</t>
  </si>
  <si>
    <t>AVENIDA CALLE 53 # 50 - 81</t>
  </si>
  <si>
    <t xml:space="preserve">  Rp 1 377 Fecha 21/01/2022 Valor 18,400,000;</t>
  </si>
  <si>
    <t xml:space="preserve"> BACHILLER PROFESIONAL</t>
  </si>
  <si>
    <t>CALLE 70 # 96 - 34 CASA 185</t>
  </si>
  <si>
    <t xml:space="preserve">  Rp 1 390 Fecha 21/01/2022 Valor 18,400,000;</t>
  </si>
  <si>
    <t>CALLE 53 SUR # 31 - 90</t>
  </si>
  <si>
    <t xml:space="preserve">  Rp 1 387 Fecha 21/01/2022 Valor 18,400,000;</t>
  </si>
  <si>
    <t>CALLE 48 Q BIS SUR # 1 A - 12 ESTE</t>
  </si>
  <si>
    <t xml:space="preserve">  Rp 1 383 Fecha 21/01/2022 Valor 18,400,000;</t>
  </si>
  <si>
    <t>CARRERA 86 F # 56 - 11 SUR</t>
  </si>
  <si>
    <t xml:space="preserve">  Rp 1 384 Fecha 21/01/2022 Valor 18,400,000;</t>
  </si>
  <si>
    <t xml:space="preserve"> LICENCIADO</t>
  </si>
  <si>
    <t>CALLE 12 # 71 B - 60</t>
  </si>
  <si>
    <t xml:space="preserve">  Rp 1 568 Fecha 27/01/2022 Valor 18,400,000;</t>
  </si>
  <si>
    <t>CARRERA 44 B # 22 - 65 TORRE 1 APTO 304</t>
  </si>
  <si>
    <t xml:space="preserve">  Rp 1 441 Fecha 26/01/2022 Valor 18,400,000;</t>
  </si>
  <si>
    <t>CARRERA 108 # 82 - 50 APTO 501</t>
  </si>
  <si>
    <t xml:space="preserve">  Rp 1 386 Fecha 21/01/2022 Valor 18,400,000;</t>
  </si>
  <si>
    <t>AVENIDA CARRERA 64 A # 22 - 41</t>
  </si>
  <si>
    <t xml:space="preserve">  Rp 1 380 Fecha 21/01/2022 Valor 18,400,000;</t>
  </si>
  <si>
    <t>AVENIDA CALLE 56 B SUR # 87 A - 34</t>
  </si>
  <si>
    <t xml:space="preserve">  Rp 1 378 Fecha 21/01/2022 Valor 18,400,000;</t>
  </si>
  <si>
    <t>CARRERA 52 A # 41 B - 15 SUR</t>
  </si>
  <si>
    <t xml:space="preserve">  Rp 1 484 Fecha 27/01/2022 Valor 18,400,000;</t>
  </si>
  <si>
    <t>CARRERA 3 D ESTE # 49 C - 17 SUR</t>
  </si>
  <si>
    <t>3229230889</t>
  </si>
  <si>
    <t xml:space="preserve">  Rp 1 440 Fecha 26/01/2022 Valor 18,400,000;</t>
  </si>
  <si>
    <t>CALLE 31 SUR # 5 - 15</t>
  </si>
  <si>
    <t>3016044130</t>
  </si>
  <si>
    <t xml:space="preserve">  Rp 1 535 Fecha 28/01/2022 Valor 18,400,000;</t>
  </si>
  <si>
    <t>CALLE 23 # 83 - 27 MODELIA</t>
  </si>
  <si>
    <t>2804906</t>
  </si>
  <si>
    <t xml:space="preserve">  Rp 1 522 Fecha 28/01/2022 Valor 18,400,000;</t>
  </si>
  <si>
    <t xml:space="preserve"> BACHILLER CON UN (1) AÑO DE EXPERIENCIA RELACIONADA</t>
  </si>
  <si>
    <t>AVENIDA CALLE 165 # 8 H - 60</t>
  </si>
  <si>
    <t xml:space="preserve">  Cdp 1 414 Fecha 17/01/2022 Valor 22,400,000;</t>
  </si>
  <si>
    <t xml:space="preserve">  Rp 1 22 Fecha 19/02/2022 Valor 22,400,000;</t>
  </si>
  <si>
    <t xml:space="preserve"> BACHILLER CON CINCO (5) SEMESTRES DE EDUCACIÓN SUPERIOR</t>
  </si>
  <si>
    <t>AVENIDA CARRERA 81 B # 19 B - 80</t>
  </si>
  <si>
    <t xml:space="preserve"> </t>
  </si>
  <si>
    <t>CARRERA 100 # 16 A - 16</t>
  </si>
  <si>
    <t>9340010</t>
  </si>
  <si>
    <t xml:space="preserve">  Cdp 1 413 Fecha 17/01/2022 Valor 36,160,000;</t>
  </si>
  <si>
    <t xml:space="preserve">  Rp 1 21 Fecha 19/01/2022 Valor 36,160,000;</t>
  </si>
  <si>
    <t>CALLE 51 # 71 B - 39 APTO 203</t>
  </si>
  <si>
    <t>7618701</t>
  </si>
  <si>
    <t xml:space="preserve">  Cdp 1 410 Fecha 17/01/2022 Valor 36,160,000;</t>
  </si>
  <si>
    <t xml:space="preserve">  Rp 1 20 Fecha 19/01/2022 Valor 36,160,000;</t>
  </si>
  <si>
    <t xml:space="preserve"> MAGISTER PROFESIONAL</t>
  </si>
  <si>
    <t>CALLE 181 C # 11 - 75 TORRE 9 AP 303</t>
  </si>
  <si>
    <t>7022601</t>
  </si>
  <si>
    <t xml:space="preserve">  Cdp 1 422 Fecha 17/01/2022 Valor 36,160,000;</t>
  </si>
  <si>
    <t xml:space="preserve">  Rp 1 23 Fecha 21/01/2022 Valor 36,160,000;</t>
  </si>
  <si>
    <t>DIAGONAL 85 # 76 - 40</t>
  </si>
  <si>
    <t>AVENIDA CALLE 10 # 80 - 41</t>
  </si>
  <si>
    <t xml:space="preserve">  Cdp 1 430 Fecha 18/01/2022 Valor 108,480,000;</t>
  </si>
  <si>
    <t xml:space="preserve">  Rp 1 12 Fecha 18/01/2022 Valor 36,160,000;</t>
  </si>
  <si>
    <t>CALLE 33 # 19 - 45</t>
  </si>
  <si>
    <t xml:space="preserve">  Rp 1 13 Fecha 18/01/2022 Valor 36,160,000;</t>
  </si>
  <si>
    <t xml:space="preserve"> BACHILLER CON SIETE (7) SEMESTRES DE EDUCACIÓN SUPERIOR</t>
  </si>
  <si>
    <t>CALLE 44 D # 45 - 30</t>
  </si>
  <si>
    <t xml:space="preserve">  Rp 1 396 Fecha 21/01/2022 Valor 36,160,000;</t>
  </si>
  <si>
    <t>CALLE 6 D # 71 F - 27</t>
  </si>
  <si>
    <t xml:space="preserve">  Cdp 1 424 Fecha 17/01/2022 Valor 36,160,000;</t>
  </si>
  <si>
    <t xml:space="preserve">  Rp 1 14 Fecha 19/01/2022 Valor 36,160,000;</t>
  </si>
  <si>
    <t xml:space="preserve"> TECNÓLOGO</t>
  </si>
  <si>
    <t>AV 1 DE MAYO 49 B - 14 SUR</t>
  </si>
  <si>
    <t xml:space="preserve">  Cdp 1 292 Fecha 12/01/2022 Valor 18,400,000;</t>
  </si>
  <si>
    <t xml:space="preserve">  Rp 1 506 Fecha 28/01/2022 Valor 18,400,000;</t>
  </si>
  <si>
    <t>CALLE 65 # 78 - 22 SUR</t>
  </si>
  <si>
    <t xml:space="preserve">  Cdp 1 423 Fecha 17/01/2022 Valor 30,800,000;</t>
  </si>
  <si>
    <t xml:space="preserve">  Rp 1 376 Fecha 20/01/2022 Valor 30,800,000;</t>
  </si>
  <si>
    <t>CALLE 53 B # 18 - 17</t>
  </si>
  <si>
    <t>3112625449</t>
  </si>
  <si>
    <t>CARRERA 141 # 49 - 32</t>
  </si>
  <si>
    <t>CALLE 74 D # 70 A - 30</t>
  </si>
  <si>
    <t>CARRERA 21 B # 31 - 10 SUR</t>
  </si>
  <si>
    <t>2390873</t>
  </si>
  <si>
    <t>CARRERA 54 D # 134 - 20</t>
  </si>
  <si>
    <t>7976743</t>
  </si>
  <si>
    <t>CARRERA 112 F # 72 C - 21</t>
  </si>
  <si>
    <t>CALLE 23 C # 72 B - 10</t>
  </si>
  <si>
    <t>DIAGONAL 61 B # 18 - 9 APTO 503</t>
  </si>
  <si>
    <t>CALLE 165 B # 13 C - 55</t>
  </si>
  <si>
    <t>TRANSVERSAL 42 # 4 F - 88</t>
  </si>
  <si>
    <t xml:space="preserve">  Cdp 1 403 Fecha 17/01/2022 Valor 36,160,000;</t>
  </si>
  <si>
    <t xml:space="preserve">  Rp 1 445 Fecha 22/01/2022 Valor 36,160,000;</t>
  </si>
  <si>
    <t>CARRERA 6 # 26 - 85 PISO 2</t>
  </si>
  <si>
    <t>4761825</t>
  </si>
  <si>
    <t xml:space="preserve">  Cdp 1 415 Fecha 17/01/2022 Valor 36,160,000;</t>
  </si>
  <si>
    <t xml:space="preserve">  Rp 1 444 Fecha 26/02/2022 Valor 36,160,000;</t>
  </si>
  <si>
    <t>CALLE 137 A # 72 - 25 CASA8</t>
  </si>
  <si>
    <t xml:space="preserve">  Cdp 1 425 Fecha 17/01/2022 Valor 48,000,000;</t>
  </si>
  <si>
    <t xml:space="preserve">  Rp 1 17 Fecha 19/02/2022 Valor 48,000,000;</t>
  </si>
  <si>
    <t>CARRERA 86 B # 53 - 22</t>
  </si>
  <si>
    <t xml:space="preserve">  Cdp 1 360 Fecha 14/01/2022 Valor 36,160,000;</t>
  </si>
  <si>
    <t xml:space="preserve">  Rp 1 400 Fecha 26/01/2022 Valor 36,160,000;</t>
  </si>
  <si>
    <t>AVENIDA CARRERA 56 # 16 - 16 SUR</t>
  </si>
  <si>
    <t xml:space="preserve">  Rp 1 447 Fecha 26/01/2022 Valor 18,400,000;</t>
  </si>
  <si>
    <t>DIAGONAL 58 M BIS # 78 - 5</t>
  </si>
  <si>
    <t>3138801415</t>
  </si>
  <si>
    <t xml:space="preserve">  Cdp 1 427 Fecha 17/01/2022 Valor 40,000,000;</t>
  </si>
  <si>
    <t xml:space="preserve">  Rp 1 443 Fecha 26/01/2022 Valor 40,000,000;</t>
  </si>
  <si>
    <t>CARRERA 55 # 56 A - 33</t>
  </si>
  <si>
    <t xml:space="preserve">  Cdp 1 435 Fecha 18/01/2022 Valor 40,000,000;</t>
  </si>
  <si>
    <t xml:space="preserve">  Rp 1 442 Fecha 26/01/2022 Valor 40,000,000;</t>
  </si>
  <si>
    <t>CARRERA 9 # 60 - 69</t>
  </si>
  <si>
    <t xml:space="preserve">  Cdp 1 400 Fecha 17/01/2022 Valor 36,160,000;</t>
  </si>
  <si>
    <t xml:space="preserve">  Rp 1 446 Fecha 26/01/2022 Valor 36,160,000;</t>
  </si>
  <si>
    <t>CARRERA 9 # 48 - 85</t>
  </si>
  <si>
    <t xml:space="preserve">  Cdp 1 412 Fecha 17/01/2022 Valor 48,000,000;</t>
  </si>
  <si>
    <t xml:space="preserve">  Rp 1 486 Fecha 27/01/2022 Valor 48,000,000;</t>
  </si>
  <si>
    <t>AVENIDA CARRERA 80 # 8 - 11</t>
  </si>
  <si>
    <t>AVENIDA CARRERA 95 A # 34 - 75</t>
  </si>
  <si>
    <t>AVENIDA CARRERA 100 # 50 - 45 SUR SECTOR 4</t>
  </si>
  <si>
    <t>AVENIDA CALLE 17 SUR # 30 - 51</t>
  </si>
  <si>
    <t>AVENIDA CARRERA 72 # 67 - 75</t>
  </si>
  <si>
    <t>CALLE 169 # 49 B - 33</t>
  </si>
  <si>
    <t>3203334242</t>
  </si>
  <si>
    <t xml:space="preserve">  Cdp 1 385 Fecha 14/01/2022 Valor 36,160,000;</t>
  </si>
  <si>
    <t xml:space="preserve">  Rp 1 406 Fecha 24/01/2022 Valor 36,160,000;</t>
  </si>
  <si>
    <t xml:space="preserve"> PROFESIONAL TITULO PROFESIONAL CON TRES (3) AÑOS DE EXPERIENCIA PROFESIONAL</t>
  </si>
  <si>
    <t>3.3.1.16.01.6.2101</t>
  </si>
  <si>
    <t>CARRERA 39 A # 35 - 27 SUR</t>
  </si>
  <si>
    <t>, 2101</t>
  </si>
  <si>
    <t>TEUSAQUILLO UN NUEVO CONTRATO SOCIAL PARA LA DOTACIÓN DE CAIDSG, DOTACIÓN DE JARDINES INFANTILES Y CENTROS AMAR Y PARA LA PREVENCIÓN DE VIOLENCIAS.</t>
  </si>
  <si>
    <t xml:space="preserve">  Cdp 1 376 Fecha 14/01/2022 Valor 36,160,000;</t>
  </si>
  <si>
    <t xml:space="preserve">  Rp 1 420 Fecha 24/01/2022 Valor 36,160,000;</t>
  </si>
  <si>
    <t>CARRERA 74 B # 64 - 96</t>
  </si>
  <si>
    <t>3188710652</t>
  </si>
  <si>
    <t xml:space="preserve">  Cdp 1 386 Fecha 14/01/2022 Valor 36,160,000;</t>
  </si>
  <si>
    <t xml:space="preserve">  Rp 1 423 Fecha 24/01/2022 Valor 36,160,000;</t>
  </si>
  <si>
    <t>CALLE 39 SUR # 72 M - 27</t>
  </si>
  <si>
    <t>3185218116</t>
  </si>
  <si>
    <t xml:space="preserve">  Cdp 1 384 Fecha 14/01/2022 Valor 36,160,000;</t>
  </si>
  <si>
    <t xml:space="preserve">  Rp 1 422 Fecha 24/01/2022 Valor 36,160,000;</t>
  </si>
  <si>
    <t>CALLE 137 A # 58 - 70</t>
  </si>
  <si>
    <t xml:space="preserve">  Cdp 1 362 Fecha 14/01/2022 Valor 44,000,000;</t>
  </si>
  <si>
    <t xml:space="preserve">  Rp 1 393 Fecha 21/01/2022 Valor 44,000,000;</t>
  </si>
  <si>
    <t xml:space="preserve"> BACHILLER ESPECIALIZADO PROFESIONAL</t>
  </si>
  <si>
    <t>3.3.1.16.01.6</t>
  </si>
  <si>
    <t>CARRERA 63 # 22 - 45</t>
  </si>
  <si>
    <t>, 2109</t>
  </si>
  <si>
    <t xml:space="preserve">TEUSAQUILLO UN NUEVO CONTRATO SOCIAL CON IGUALDAD DE OPORTUNIDADES PARA_x000D_
VINCULAR MUJERES CUIDADORAS A ESTRATEGIAS DEL CUIDADO_x000D_
</t>
  </si>
  <si>
    <t xml:space="preserve">  Cdp 1 373 Fecha 14/01/2022 Valor 36,160,000;</t>
  </si>
  <si>
    <t xml:space="preserve">  Rp 1 419 Fecha 24/01/2022 Valor 36,160,000;</t>
  </si>
  <si>
    <t>3.3.1.16.01.6.2113</t>
  </si>
  <si>
    <t>AVENIDA CARRERA 22 # 148 - 32</t>
  </si>
  <si>
    <t>, 2113</t>
  </si>
  <si>
    <t>TEUSAQUILLO  INCLUYENTE  PARA LAS PERSONAS CON DISCAPACIDAD Y LA DISMINUCIÓN DE FACTORES DE RIESGO FRENTE AL CONSUMO DE SUSTANCIAS PSICOACTIVAS</t>
  </si>
  <si>
    <t xml:space="preserve">  Cdp 1 364 Fecha 14/01/2022 Valor 144,640,000;</t>
  </si>
  <si>
    <t xml:space="preserve">  Rp 1 374 Fecha 20/01/2022 Valor 36,160,000;</t>
  </si>
  <si>
    <t>CARRERA 124 B # 6 - 66</t>
  </si>
  <si>
    <t xml:space="preserve">  Cdp 1 445 Fecha 20/01/2022 Valor 52,800,000;</t>
  </si>
  <si>
    <t xml:space="preserve">  Rp 1 398 Fecha 21/01/2022 Valor 52,800,000;</t>
  </si>
  <si>
    <t>CARRERA 38 # 57 - 29</t>
  </si>
  <si>
    <t>3.3.1.16.01.20.2072</t>
  </si>
  <si>
    <t>CALLE 4 # 33 - 34</t>
  </si>
  <si>
    <t>, 2072</t>
  </si>
  <si>
    <t>TEUSAQUILLO REFERENTE EN DEPORTE, RECREACIÓN Y ACTIVIDAD FÍSICA.</t>
  </si>
  <si>
    <t xml:space="preserve">  Cdp 1 429 Fecha 18/01/2022 Valor 18,400,000;</t>
  </si>
  <si>
    <t xml:space="preserve">  Rp 1 395 Fecha 22/01/2022 Valor 18,400,000;</t>
  </si>
  <si>
    <t>CARRERA 16 D # 59 - 33 SUR</t>
  </si>
  <si>
    <t xml:space="preserve">  Cdp 1 361 Fecha 14/01/2022 Valor 24,800,000;</t>
  </si>
  <si>
    <t xml:space="preserve">  Rp 1 392 Fecha 21/01/2022 Valor 24,800,000;</t>
  </si>
  <si>
    <t xml:space="preserve"> TERMINACION Y APROBACION DEL PENSUM ACADEMICO DE EDUCACION SUPERIOR EN FORMACION PROFESIONAL</t>
  </si>
  <si>
    <t>3.3.1.16.01.24.2087</t>
  </si>
  <si>
    <t>CARRERA 53 D # 2 - 85</t>
  </si>
  <si>
    <t>, 2087</t>
  </si>
  <si>
    <t xml:space="preserve">O TEUSAQUILLO RESPIRA AGRICULTURA_x000D_
</t>
  </si>
  <si>
    <t xml:space="preserve">  Cdp 1 436 Fecha 20/01/2022 Valor 36,160,000;</t>
  </si>
  <si>
    <t xml:space="preserve">  Rp 1 397 Fecha 21/01/2022 Valor 36,160,000;</t>
  </si>
  <si>
    <t>3.3.1.16.01.17.2160</t>
  </si>
  <si>
    <t>CALLE 48 # 13 - 70</t>
  </si>
  <si>
    <t>, 2160</t>
  </si>
  <si>
    <t>JOVENES CON FUTURO</t>
  </si>
  <si>
    <t xml:space="preserve">  Cdp 1 447 Fecha 20/01/2022 Valor 24,800,000;</t>
  </si>
  <si>
    <t xml:space="preserve">  Rp 1 399 Fecha 22/01/2022 Valor 24,800,000;</t>
  </si>
  <si>
    <t>CALLE 45 # 19 - 79 APT607</t>
  </si>
  <si>
    <t>4569428</t>
  </si>
  <si>
    <t xml:space="preserve">  Cdp 1 421 Fecha 17/01/2022 Valor 44,000,000;</t>
  </si>
  <si>
    <t xml:space="preserve">  Rp 1 482 Fecha 27/01/2022 Valor 44,000,000;</t>
  </si>
  <si>
    <t>CALLE 45 A BIS # 21 - 26</t>
  </si>
  <si>
    <t>3117186674</t>
  </si>
  <si>
    <t xml:space="preserve">  Cdp 1 365 Fecha 14/01/2022 Valor 44,000,000;</t>
  </si>
  <si>
    <t xml:space="preserve">  Rp 1 480 Fecha 27/01/2022 Valor 44,000,000;</t>
  </si>
  <si>
    <t>3.3.1.16.02.34.2142</t>
  </si>
  <si>
    <t>CARRERA 56 # 16 - 50 INT 3</t>
  </si>
  <si>
    <t>2610186</t>
  </si>
  <si>
    <t>, 2142</t>
  </si>
  <si>
    <t>TEUSAQUILLO RESPIRA BIENESTAR POR LOS ANIMALES</t>
  </si>
  <si>
    <t xml:space="preserve">  Cdp 1 405 Fecha 17/01/2022 Valor 18,400,000;</t>
  </si>
  <si>
    <t xml:space="preserve">  Rp 1 485 Fecha 27/01/2022 Valor 18,400,000;</t>
  </si>
  <si>
    <t>CALLE 19 SUR # 41 A - 15</t>
  </si>
  <si>
    <t xml:space="preserve">  Cdp 1 367 Fecha 14/01/2022 Valor 41,600,000;</t>
  </si>
  <si>
    <t xml:space="preserve">  Rp 1 52203594 Fecha 24/01/2022 Valor 20,800,000;</t>
  </si>
  <si>
    <t>3.3.1.16.01.6.2094</t>
  </si>
  <si>
    <t>CALLE 191 C # 3 A - 57</t>
  </si>
  <si>
    <t>, 2094</t>
  </si>
  <si>
    <t>TEUSAQUILLO CONSTRUYENDO ACCIONES PARA EL FORTALECIMIENTO DE CAPACIDADES DE LA GENTE, LA REACTIVACIÓN ECONÓMICA Y EL IMPULSO EMPRESARIAL E INDUSTRIAL DE LA LOCALIDAD.</t>
  </si>
  <si>
    <t>CALLE 42 SUR # 29 - 48</t>
  </si>
  <si>
    <t xml:space="preserve">  Cdp 1 370 Fecha 14/01/2022 Valor 40,000,000;</t>
  </si>
  <si>
    <t xml:space="preserve">  Rp 1 510 Fecha 28/01/2022 Valor 40,000,000;</t>
  </si>
  <si>
    <t>CALLE 68 C SUR # 48 - 28</t>
  </si>
  <si>
    <t>3.3.1.16.04.30.2125</t>
  </si>
  <si>
    <t>CARRERA 50 # 152 - 20</t>
  </si>
  <si>
    <t>, 2125</t>
  </si>
  <si>
    <t>TEUSAQUILLO SE PREVIENE Y SE PREPARA PARA LAS EMERGENCIAS</t>
  </si>
  <si>
    <t>3.3.1.16.03.45.2152</t>
  </si>
  <si>
    <t>CALLE 152 A # 8 A - 22</t>
  </si>
  <si>
    <t>, 2152</t>
  </si>
  <si>
    <t>UN NUEVO CONTRATO SOCIAL PARA EL ESPACIO PÚBLICO LOCAL</t>
  </si>
  <si>
    <t>CALLE 1 # 73 D - 34</t>
  </si>
  <si>
    <t>CALLE 45 A # 20 - 61 PISO 3</t>
  </si>
  <si>
    <t>7370442</t>
  </si>
  <si>
    <t xml:space="preserve">  Cdp 1 446 Fecha 20/01/2022 Valor 44,000,000;</t>
  </si>
  <si>
    <t xml:space="preserve">  Rp 1 455 Fecha 26/01/2022 Valor 44,000,000;</t>
  </si>
  <si>
    <t>CARRERA 25 # 17 - 4</t>
  </si>
  <si>
    <t>CALLE 14 B # 116 - 70</t>
  </si>
  <si>
    <t xml:space="preserve">  Rp 1 418 Fecha 24/01/2022 Valor 20,800,000;</t>
  </si>
  <si>
    <t>CALLE 10 G # 81 - 30</t>
  </si>
  <si>
    <t xml:space="preserve">  Rp 1 483 Fecha 27/01/2022 Valor 18,400,000;</t>
  </si>
  <si>
    <t>CALLE 48 # 13 A - 6</t>
  </si>
  <si>
    <t xml:space="preserve">  Cdp 1 408 Fecha 17/01/2022 Valor 36,160,000;</t>
  </si>
  <si>
    <t xml:space="preserve">  Rp 1 410 Fecha 24/01/2022 Valor 36,160,000;</t>
  </si>
  <si>
    <t>CARRERA 55 # 4 A - 61</t>
  </si>
  <si>
    <t>6601468</t>
  </si>
  <si>
    <t>CALLE 73 # 81 A - 37</t>
  </si>
  <si>
    <t>704375</t>
  </si>
  <si>
    <t>CALLE 49 A BIS SUR # 10 D - 20</t>
  </si>
  <si>
    <t>CALLE 12 # 23 - 40</t>
  </si>
  <si>
    <t>CARRERA 65 B # 67 B - 56</t>
  </si>
  <si>
    <t>7925819</t>
  </si>
  <si>
    <t>DIAGONAL 146 # 118 - 41</t>
  </si>
  <si>
    <t>DIAGONAL 6 B # 78 B - 41</t>
  </si>
  <si>
    <t xml:space="preserve">  Cdp 1 428 Fecha 17/01/2022 Valor 72,320,000;</t>
  </si>
  <si>
    <t xml:space="preserve">  Rp 1 505 Fecha 28/01/2022 Valor 36,160,000;</t>
  </si>
  <si>
    <t>AVENIDA CARRERA 52 # 22 - 39</t>
  </si>
  <si>
    <t xml:space="preserve">  Rp 1 532 Fecha 28/01/2022 Valor 36,160,000;</t>
  </si>
  <si>
    <t>CARRERA 120 A # 77 - 60 TORRE 1 APTO 803</t>
  </si>
  <si>
    <t>TRANSV. 40 A No. 5 - 31 PISO 1</t>
  </si>
  <si>
    <t>2372714</t>
  </si>
  <si>
    <t xml:space="preserve">  Cdp 1 458 Fecha 21/01/2022 Valor 40,000,000;</t>
  </si>
  <si>
    <t xml:space="preserve">  Rp 1 450 Fecha 26/01/2022 Valor 40,000,000;</t>
  </si>
  <si>
    <t>CARRERA 14 B ESTE # 46 - 15</t>
  </si>
  <si>
    <t xml:space="preserve">  Cdp 1 457 Fecha 21/01/2022 Valor 36,160,000;</t>
  </si>
  <si>
    <t xml:space="preserve">  Rp 1 449 Fecha 26/01/2022 Valor 36,160,000;</t>
  </si>
  <si>
    <t>CARRERA 33 # 1 D - 53</t>
  </si>
  <si>
    <t xml:space="preserve">  Cdp 1 465 Fecha 24/01/2022 Valor 36,160,000;</t>
  </si>
  <si>
    <t xml:space="preserve">  Rp 1 452 Fecha 26/01/2022 Valor 36,160,000;</t>
  </si>
  <si>
    <t>CALLE 152 B # 102 B - 90</t>
  </si>
  <si>
    <t xml:space="preserve">  Cdp 1 451 Fecha 20/01/2022 Valor 72,320,000;</t>
  </si>
  <si>
    <t xml:space="preserve">  Rp 1 451 Fecha 26/01/2022 Valor 36,160,000;</t>
  </si>
  <si>
    <t>CARRERA 6 # 45 - 25 APTO 610</t>
  </si>
  <si>
    <t xml:space="preserve">  Cdp 1 371 Fecha 14/01/2022 Valor 52,800,000;</t>
  </si>
  <si>
    <t xml:space="preserve">  Rp 1 453 Fecha 26/01/2022 Valor 52,800,000;</t>
  </si>
  <si>
    <t>CALLE 1 B # 51 A - 34</t>
  </si>
  <si>
    <t xml:space="preserve">  Cdp 1 374 Fecha 14/01/2022 Valor 89,600,000;</t>
  </si>
  <si>
    <t xml:space="preserve">  Rp 1 454 Fecha 26/01/2022 Valor 22,400,000;</t>
  </si>
  <si>
    <t>CARRERA 19 # 54 - 12</t>
  </si>
  <si>
    <t>CARRERA 3 # 31 D - 19</t>
  </si>
  <si>
    <t xml:space="preserve"> BACHILLER CON TRES (3) AÑOS DE EXPERIENCIA RELACIONADA</t>
  </si>
  <si>
    <t>CALLE 55 SUR # 86 D - 5</t>
  </si>
  <si>
    <t>3.3.1.16.01.12.2049</t>
  </si>
  <si>
    <t>CALLE 144 C # 141 A - 82</t>
  </si>
  <si>
    <t>, 2049</t>
  </si>
  <si>
    <t>TEUSAQUILLO ENTORNO PROTECTOR PARA LOS NIÑOS Y LAS NIÑAS</t>
  </si>
  <si>
    <t>3.3.1.16.01.21</t>
  </si>
  <si>
    <t>CALLE 20 A SUR # 2 - 88</t>
  </si>
  <si>
    <t>4650337</t>
  </si>
  <si>
    <t>, 2078</t>
  </si>
  <si>
    <t>TEUSAQUILLO PROMOTORA DEL ARTE, LA CULTURA Y EL PATRIMONIO</t>
  </si>
  <si>
    <t xml:space="preserve">  Cdp 1 448 Fecha 20/01/2022 Valor 36,160,000;</t>
  </si>
  <si>
    <t xml:space="preserve">  Rp 1 463 Fecha 27/01/2022 Valor 36,160,000;</t>
  </si>
  <si>
    <t>AVENIDA CARRERA 68 # 1 - 63</t>
  </si>
  <si>
    <t>TRANSVERSAL 1 B ESTE # 7 A - 20 SUR</t>
  </si>
  <si>
    <t xml:space="preserve">  Cdp 1 467 Fecha 24/01/2022 Valor 18,400,000;</t>
  </si>
  <si>
    <t xml:space="preserve">  Rp 1 466 Fecha 27/01/2022 Valor 18,400,000;</t>
  </si>
  <si>
    <t>CARRERA 93 # 42 - 38 SUR</t>
  </si>
  <si>
    <t xml:space="preserve">  Cdp 1 466 Fecha 24/01/2022 Valor 14,400,000;</t>
  </si>
  <si>
    <t xml:space="preserve">  Rp 1 465 Fecha 27/01/2022 Valor 14,400,000;</t>
  </si>
  <si>
    <t>CALLE 12 # 2 - 77</t>
  </si>
  <si>
    <t xml:space="preserve">  Cdp 1 464 Fecha 24/01/2022 Valor 14,400,000;</t>
  </si>
  <si>
    <t xml:space="preserve">  Rp 1 490 Fecha 27/01/2022 Valor 14,400,000;</t>
  </si>
  <si>
    <t>CALLE 24 A # 57 - 60</t>
  </si>
  <si>
    <t xml:space="preserve">  Cdp 1 404 Fecha 17/01/2022 Valor 36,160,000;</t>
  </si>
  <si>
    <t xml:space="preserve">  Rp 1 408 Fecha 24/01/2022 Valor 36,160,000;</t>
  </si>
  <si>
    <t>CASA #3, CONJUNTO RESIDENCIAL EL ABRA RESERVADO, VEREDA</t>
  </si>
  <si>
    <t>CALLE 49 A # 74 A - 46</t>
  </si>
  <si>
    <t xml:space="preserve">  Cdp 1 444 Fecha 20/01/2022 Valor 36,160,000;</t>
  </si>
  <si>
    <t xml:space="preserve">  Rp 1 513 Fecha 28/01/2022 Valor 36,160,000;</t>
  </si>
  <si>
    <t>CARRERA 4 # 1 - 46 SUR</t>
  </si>
  <si>
    <t xml:space="preserve">  Cdp 1 449 Fecha 20/01/2022 Valor 36,160,000;</t>
  </si>
  <si>
    <t xml:space="preserve">  Rp 1 473 Fecha 27/01/2022 Valor 36,160,000;</t>
  </si>
  <si>
    <t>CALLE 65 SUR # 79 C - 35</t>
  </si>
  <si>
    <t>CARRERA 69 F BIS # 1 - 16</t>
  </si>
  <si>
    <t>3.3.1.16.03.48.2148</t>
  </si>
  <si>
    <t>DIAGONAL 23 C BIS # 88 B - 10 INT 12-501</t>
  </si>
  <si>
    <t>3204707620</t>
  </si>
  <si>
    <t>, 2148</t>
  </si>
  <si>
    <t>TEUSAQUILLO UNA LOCALIDAD PARA LA PAZ, LA CONCERTACIÓN Y EL CUIDADO</t>
  </si>
  <si>
    <t xml:space="preserve">  Cdp 1 484 Fecha 26/01/2022 Valor 36,160,000;</t>
  </si>
  <si>
    <t xml:space="preserve">  Rp 1 519 Fecha 28/01/2022 Valor 36,160,000;</t>
  </si>
  <si>
    <t>CALLE 151 # 13 A - 50</t>
  </si>
  <si>
    <t xml:space="preserve">  Cdp 1 468 Fecha 24/01/2022 Valor 36,160,000;</t>
  </si>
  <si>
    <t xml:space="preserve">  Rp 1 514 Fecha 28/01/2022 Valor 36,160,000;</t>
  </si>
  <si>
    <t xml:space="preserve"> ESPECIALIZADO</t>
  </si>
  <si>
    <t>AVENIDA CALLE 16 # 7 A - 37 SOACHA</t>
  </si>
  <si>
    <t xml:space="preserve">  Cdp 1 434 Fecha 18/01/2022 Valor 72,320,000;</t>
  </si>
  <si>
    <t xml:space="preserve">  Rp 1 424 Fecha 25/01/2022 Valor 36,160,000;</t>
  </si>
  <si>
    <t>CALLE 24 # 19 - 88</t>
  </si>
  <si>
    <t>7216369</t>
  </si>
  <si>
    <t xml:space="preserve">  Cdp 1 469 Fecha 24/01/2022 Valor 82,800,000;</t>
  </si>
  <si>
    <t xml:space="preserve">  Rp 1 517 Fecha 28/01/2022 Valor 13,800,000;</t>
  </si>
  <si>
    <t>CALLE 25 B # 72 - 80</t>
  </si>
  <si>
    <t>3143686305</t>
  </si>
  <si>
    <t xml:space="preserve">  Cdp 1 485 Fecha 26/01/2022 Valor 36,160,000;</t>
  </si>
  <si>
    <t xml:space="preserve">  Rp 1 536 Fecha 28/01/2022 Valor 36,160,000;</t>
  </si>
  <si>
    <t>AVENIDA CARRERA 72 J # 48 - 20 72 J # 48 SUR- 20</t>
  </si>
  <si>
    <t>CARRERA 54 A # 167 - 41</t>
  </si>
  <si>
    <t xml:space="preserve">  Cdp 1 407 Fecha 17/01/2022 Valor 36,160,000;</t>
  </si>
  <si>
    <t xml:space="preserve">  Rp 1 409 Fecha 24/01/2022 Valor 36,160,000;</t>
  </si>
  <si>
    <t>AVENIDA CARRERA 105 # 20 - 11</t>
  </si>
  <si>
    <t xml:space="preserve">  Cdp 1 443 Fecha 20/01/2022 Valor 36,160,000;</t>
  </si>
  <si>
    <t xml:space="preserve">  Rp 1 415 Fecha 24/01/2022 Valor 36,160,000;</t>
  </si>
  <si>
    <t>CARRERA 14 # 49 - 55 APTO 410</t>
  </si>
  <si>
    <t xml:space="preserve">  Cdp 1 420 Fecha 17/01/2022 Valor 36,160,000;</t>
  </si>
  <si>
    <t xml:space="preserve">  Rp 1 136 Fecha 27/01/2022 Valor 36,160,000;</t>
  </si>
  <si>
    <t>AVENIDA CALLE 58 C SUR # 42 A - 24</t>
  </si>
  <si>
    <t>DIAGONAL 4 A # 7 - 60</t>
  </si>
  <si>
    <t xml:space="preserve">  Cdp 1 456 Fecha 21/01/2022 Valor 27,120,000;</t>
  </si>
  <si>
    <t xml:space="preserve">  Rp 1 489 Fecha 27/01/2022 Valor 27,120,000;</t>
  </si>
  <si>
    <t>CARRERA 17 # 58 B - 4</t>
  </si>
  <si>
    <t xml:space="preserve">  Cdp 1 454 Fecha 21/01/2022 Valor 24,800,000;</t>
  </si>
  <si>
    <t xml:space="preserve">  Rp 1 464 Fecha 27/01/2022 Valor 24,800,000;</t>
  </si>
  <si>
    <t>CALLE 69 B # 70 G - 21</t>
  </si>
  <si>
    <t xml:space="preserve">  Cdp 1 487 Fecha 26/01/2022 Valor 36,160,000;</t>
  </si>
  <si>
    <t xml:space="preserve">  Rp 1 477 Fecha 27/01/2022 Valor 36,160,000;</t>
  </si>
  <si>
    <t xml:space="preserve"> MAGISTER</t>
  </si>
  <si>
    <t>CARRERA 88 A # 21 - 75</t>
  </si>
  <si>
    <t xml:space="preserve">  Cdp 1 463 Fecha 24/01/2022 Valor 18,400,000;</t>
  </si>
  <si>
    <t xml:space="preserve">  Rp 1 467 Fecha 27/01/2022 Valor 18,400,000;</t>
  </si>
  <si>
    <t>3.3.1.16.02.7.2139</t>
  </si>
  <si>
    <t>CARRERA 9 # 59 - 43</t>
  </si>
  <si>
    <t>, 2139</t>
  </si>
  <si>
    <t>TEUSAQUILLO CON PARQUES PARA DISFRUTAR</t>
  </si>
  <si>
    <t xml:space="preserve">  Cdp 1 462 Fecha 24/01/2022 Valor 36,160,000;</t>
  </si>
  <si>
    <t xml:space="preserve">  Rp 1 474 Fecha 27/01/2022 Valor 36,160,000;</t>
  </si>
  <si>
    <t>AVENIDA CARRERA 95 A # 138 - 58</t>
  </si>
  <si>
    <t xml:space="preserve">  Rp 1 471 Fecha 27/01/2022 Valor 36,160,000;</t>
  </si>
  <si>
    <t>CALLE 19 SUR # 5 - 15</t>
  </si>
  <si>
    <t xml:space="preserve">  Cdp 1 461 Fecha 24/01/2022 Valor 36,160,000;</t>
  </si>
  <si>
    <t xml:space="preserve">  Rp 1 531 Fecha 28/01/2022 Valor 36,160,000;</t>
  </si>
  <si>
    <t>AVENIDA CALLE 23 C # 70 - 50</t>
  </si>
  <si>
    <t xml:space="preserve">  Cdp 1 419 Fecha 17/01/2022 Valor 36,160,000;</t>
  </si>
  <si>
    <t xml:space="preserve">  Rp 1 504 Fecha 28/01/2022 Valor 36,160,000;</t>
  </si>
  <si>
    <t>CALLE 61 # 7 - 62</t>
  </si>
  <si>
    <t xml:space="preserve">  Cdp 1 418 Fecha 17/01/2022 Valor 36,160,000;</t>
  </si>
  <si>
    <t xml:space="preserve">  Rp 1 503 Fecha 28/01/2022 Valor 36,160,000;</t>
  </si>
  <si>
    <t>3.3.1.16.03.40.2162</t>
  </si>
  <si>
    <t>CARRERA 27 # 45 A - 93</t>
  </si>
  <si>
    <t>, 2162</t>
  </si>
  <si>
    <t>TEUSAQUILLO LOCALIDAD SEGURA PARA LAS MUJERES</t>
  </si>
  <si>
    <t xml:space="preserve">  Cdp 1 417 Fecha 17/01/2022 Valor 36,160,000;</t>
  </si>
  <si>
    <t xml:space="preserve">  Rp 1 502 Fecha 28/01/2022 Valor 36,160,000;</t>
  </si>
  <si>
    <t>CARRERA 27 # 39 - 95 SUR</t>
  </si>
  <si>
    <t xml:space="preserve">  Cdp 1 416 Fecha 17/01/2022 Valor 40,000,000;</t>
  </si>
  <si>
    <t xml:space="preserve">  Rp 1 501 Fecha 28/01/2022 Valor 40,000,000;</t>
  </si>
  <si>
    <t>CALLE 181 C # 9 - 30</t>
  </si>
  <si>
    <t xml:space="preserve">  Cdp 1 486 Fecha 26/01/2022 Valor 36,160,000;</t>
  </si>
  <si>
    <t xml:space="preserve">  Rp 1 534 Fecha 28/01/2022 Valor 36,160,000;</t>
  </si>
  <si>
    <t>CARRERA 110 B # 76 - 9</t>
  </si>
  <si>
    <t xml:space="preserve">  Cdp 1 406 Fecha 17/01/2022 Valor 18,400,000;</t>
  </si>
  <si>
    <t xml:space="preserve">  Rp 1 500 Fecha 28/01/2022 Valor 18,400,000;</t>
  </si>
  <si>
    <t>CARRERA 29 A # 22 A - 67 AP 2831</t>
  </si>
  <si>
    <t xml:space="preserve">  Cdp 1 402 Fecha 17/01/2022 Valor 144,640,000;</t>
  </si>
  <si>
    <t xml:space="preserve">  Rp 1 402 Fecha 29/01/2022 Valor 36,160,000;</t>
  </si>
  <si>
    <t>CALLE 23 # 26 - 27</t>
  </si>
  <si>
    <t>7911283</t>
  </si>
  <si>
    <t xml:space="preserve">  Rp 1 497 Fecha 28/01/2022 Valor 36,160,000;</t>
  </si>
  <si>
    <t xml:space="preserve"> TITULO PROFESIONAL CON TRES (3) AÑOS DE EXPERIENCIA PROFESIONAL</t>
  </si>
  <si>
    <t>CARRERA 11 # 135 C - 18</t>
  </si>
  <si>
    <t xml:space="preserve">  Rp 1 498 Fecha 28/01/2022 Valor 36,160,000;</t>
  </si>
  <si>
    <t>CALLE 31 F SUR # 12 D - 81 INTERIOR 2 APTO 416</t>
  </si>
  <si>
    <t>7488356</t>
  </si>
  <si>
    <t xml:space="preserve">  Rp 1 499 Fecha 28/01/2022 Valor 36,160,000;</t>
  </si>
  <si>
    <t>CARRERA 82 # 8 A - 14 CASTILLA</t>
  </si>
  <si>
    <t xml:space="preserve">  Cdp 1 401 Fecha 17/01/2022 Valor 24,800,000;</t>
  </si>
  <si>
    <t xml:space="preserve">  Rp 1 541 Fecha 03/02/2022 Valor 24,800,000;</t>
  </si>
  <si>
    <t>CARRERA 1 # 6 A - 6 TORRE 9 APTO 603</t>
  </si>
  <si>
    <t>CARRERA 111 # 152 C - 43</t>
  </si>
  <si>
    <t>3911962</t>
  </si>
  <si>
    <t>CALLE 89 A # 116 A - 35 APTO 29-303</t>
  </si>
  <si>
    <t>DIAGONAL 77 B # 123 A - 43</t>
  </si>
  <si>
    <t xml:space="preserve"> BACHILLER CON MÍNIMO SEIS (6) SEMESTRES DE EDUCACIÓN SUPERIOR CURSADOS Y APROBADOS</t>
  </si>
  <si>
    <t>AVENIDA CARRERA 81 B # 19 B - 50</t>
  </si>
  <si>
    <t>CARRERA 20 # 40 - 33 SUR</t>
  </si>
  <si>
    <t xml:space="preserve">  Rp 1 529 Fecha 28/01/2022 Valor 13,800,000;</t>
  </si>
  <si>
    <t>CALLE 22 # 114 A - 4</t>
  </si>
  <si>
    <t xml:space="preserve">  Rp 1 528 Fecha 28/01/2022 Valor 13,800,000;</t>
  </si>
  <si>
    <t>CALLE 71 B # 14 G - 54</t>
  </si>
  <si>
    <t xml:space="preserve">  Rp 1 516 Fecha 28/01/2022 Valor 13,800,000;</t>
  </si>
  <si>
    <t>CARRERA 69 D # 24 - 15 INT 21 AP 302</t>
  </si>
  <si>
    <t xml:space="preserve">  Rp 1 515 Fecha 28/01/2022 Valor 13,800,000;</t>
  </si>
  <si>
    <t>CARRERA 11 # 191 - 28</t>
  </si>
  <si>
    <t>CARRERA 14 B # 163 - 4</t>
  </si>
  <si>
    <t xml:space="preserve">  Cdp 1 480 Fecha 26/01/2022 Valor 13,800,000;</t>
  </si>
  <si>
    <t xml:space="preserve">  Rp 1 507 Fecha 28/01/2022 Valor 13,800,000;</t>
  </si>
  <si>
    <t>CALLE 136 # 59 A - 44</t>
  </si>
  <si>
    <t xml:space="preserve">  Cdp 1 490 Fecha 26/01/2022 Valor 27,120,000;</t>
  </si>
  <si>
    <t xml:space="preserve">  Rp 1 526 Fecha 28/01/2022 Valor 27,120,000;</t>
  </si>
  <si>
    <t>TRANSVERSAL 27 A # 53 B - 95</t>
  </si>
  <si>
    <t xml:space="preserve">  Cdp 1 489 Fecha 26/01/2022 Valor 27,120,000;</t>
  </si>
  <si>
    <t xml:space="preserve">  Rp 1 525 Fecha 28/01/2022 Valor 27,120,000;</t>
  </si>
  <si>
    <t>CALLE 59 # 16 - 47</t>
  </si>
  <si>
    <t xml:space="preserve">  Cdp 1 488 Fecha 26/01/2022 Valor 36,160,000;</t>
  </si>
  <si>
    <t xml:space="preserve">  Rp 1 508 Fecha 28/01/2022 Valor 36,160,000;</t>
  </si>
  <si>
    <t>CARRERA 56 # 4 D - 64</t>
  </si>
  <si>
    <t xml:space="preserve">  Cdp 1 491 Fecha 27/01/2022 Valor 18,400,000;</t>
  </si>
  <si>
    <t xml:space="preserve">  Rp 1 520 Fecha 28/01/2022 Valor 18,400,000;</t>
  </si>
  <si>
    <t>CALLE 49 SUR # 93 D - 91</t>
  </si>
  <si>
    <t xml:space="preserve">  Rp 1 488 Fecha 27/01/2022 Valor 22,400,000;</t>
  </si>
  <si>
    <t>CARRERA 69 P # 63 A - 67</t>
  </si>
  <si>
    <t xml:space="preserve">  Rp 1 491 Fecha 27/01/2022 Valor 22,400,000;</t>
  </si>
  <si>
    <t>CARRERA 78 B # 56 A - 16 SUR</t>
  </si>
  <si>
    <t xml:space="preserve">  Rp 1 492 Fecha 27/01/2022 Valor 22,400,000;</t>
  </si>
  <si>
    <t>43933</t>
  </si>
  <si>
    <t>2 2. Juridica</t>
  </si>
  <si>
    <t>2 2-Funcionamiento</t>
  </si>
  <si>
    <t>AVENIDA CALLE 23 # 116 - 31</t>
  </si>
  <si>
    <t>, 2112</t>
  </si>
  <si>
    <t>SERVICIOS DE ALQUILER O ARRENDAMIENTO CON O SIN OPCIÓN DE COMPRA, RELATIVOS A BIENES INMUEBLES NO RESIDENCIALES (DIFERENTES A VIVIENDA), PROPIOS O ARRENDADOS</t>
  </si>
  <si>
    <t xml:space="preserve">  Cdp 1 452 Fecha 20/01/2022 Valor 285,600,000;</t>
  </si>
  <si>
    <t xml:space="preserve">  Rp 1 530 Fecha 28/01/2022 Valor 285,600,000;</t>
  </si>
  <si>
    <t>ARRENDAMIENTO DE BIENES INMUEBLES</t>
  </si>
  <si>
    <t>43910, 43911</t>
  </si>
  <si>
    <t>AV. EL DORADO NO. 100 BIS-70</t>
  </si>
  <si>
    <t>4518383</t>
  </si>
  <si>
    <t>, 63399, 85330</t>
  </si>
  <si>
    <t>OTROS SERVICIOS DE SUMINISTRO DE COMIDAS, SERVICIOS DE LIMPIEZA GENERAL</t>
  </si>
  <si>
    <t xml:space="preserve">  Cdp 1 495 Fecha 07/02/2022 Valor 107,300,124;</t>
  </si>
  <si>
    <t xml:space="preserve">  Rp 1 569 Fecha 18/02/2022 Valor 92,340,374;</t>
  </si>
  <si>
    <t>SUMINISTRO DE SERVICIO DE ASEO</t>
  </si>
  <si>
    <t>001</t>
  </si>
  <si>
    <t>LUISA FERNANDA MARTINEZ CAMACHO___</t>
  </si>
  <si>
    <t>002</t>
  </si>
  <si>
    <t>003</t>
  </si>
  <si>
    <t>EDNA MARGARITA DAVILA NOVOA___</t>
  </si>
  <si>
    <t>004</t>
  </si>
  <si>
    <t>JHON FREDY CABRERA AYA___</t>
  </si>
  <si>
    <t>005</t>
  </si>
  <si>
    <t>006</t>
  </si>
  <si>
    <t>007</t>
  </si>
  <si>
    <t>GLORIA MATILDE SANTANA CASALLAS___</t>
  </si>
  <si>
    <t>008</t>
  </si>
  <si>
    <t>009</t>
  </si>
  <si>
    <t>010</t>
  </si>
  <si>
    <t>011</t>
  </si>
  <si>
    <t>012</t>
  </si>
  <si>
    <t>013</t>
  </si>
  <si>
    <t>014</t>
  </si>
  <si>
    <t>015</t>
  </si>
  <si>
    <t>016</t>
  </si>
  <si>
    <t>017</t>
  </si>
  <si>
    <t>EDINSON AGUJA MATOMA___</t>
  </si>
  <si>
    <t>018</t>
  </si>
  <si>
    <t>ELIZABETH FRANCO CASTRO___</t>
  </si>
  <si>
    <t>019</t>
  </si>
  <si>
    <t>ELVIS ENRIQUE DONADO PAREJO___</t>
  </si>
  <si>
    <t>020</t>
  </si>
  <si>
    <t>GERMAN OSWALDO SALINAS BERMUDEZ___</t>
  </si>
  <si>
    <t>021</t>
  </si>
  <si>
    <t>022</t>
  </si>
  <si>
    <t>JOHANA PATRICIA ROMERO SANCHEZ___</t>
  </si>
  <si>
    <t>023</t>
  </si>
  <si>
    <t>024</t>
  </si>
  <si>
    <t>JORGE LEONARDO RENDON ARAQUE___</t>
  </si>
  <si>
    <t>025</t>
  </si>
  <si>
    <t>026</t>
  </si>
  <si>
    <t>MARCO GABRIEL LOPEZ POLO___</t>
  </si>
  <si>
    <t>027</t>
  </si>
  <si>
    <t>028</t>
  </si>
  <si>
    <t>SANDRA LILIANA QUEVEDO RAMIREZ___</t>
  </si>
  <si>
    <t>029</t>
  </si>
  <si>
    <t>YESID ALEXANDER SANCHEZ NARVAEZ___</t>
  </si>
  <si>
    <t>030</t>
  </si>
  <si>
    <t>031</t>
  </si>
  <si>
    <t>032</t>
  </si>
  <si>
    <t>033</t>
  </si>
  <si>
    <t>034</t>
  </si>
  <si>
    <t>SERGIO ANDRES FORERO FAJARDO___</t>
  </si>
  <si>
    <t>035</t>
  </si>
  <si>
    <t>036</t>
  </si>
  <si>
    <t>LUIS FELIPE RODRIGUEZ RAMIREZ___</t>
  </si>
  <si>
    <t>037</t>
  </si>
  <si>
    <t>038</t>
  </si>
  <si>
    <t>LUISA FERNANDA GUZMAN MARTINEZ___</t>
  </si>
  <si>
    <t>039</t>
  </si>
  <si>
    <t>040</t>
  </si>
  <si>
    <t>041</t>
  </si>
  <si>
    <t>042</t>
  </si>
  <si>
    <t>043</t>
  </si>
  <si>
    <t>044</t>
  </si>
  <si>
    <t>045</t>
  </si>
  <si>
    <t>LUISA MILENA ARIAS SIERRA___</t>
  </si>
  <si>
    <t>046</t>
  </si>
  <si>
    <t>047</t>
  </si>
  <si>
    <t>048</t>
  </si>
  <si>
    <t>049</t>
  </si>
  <si>
    <t>LIGIA PAOLA GOMEZ VARGAS___</t>
  </si>
  <si>
    <t>050</t>
  </si>
  <si>
    <t>HECTOR DANIEL COCA GOMEZ___</t>
  </si>
  <si>
    <t>051</t>
  </si>
  <si>
    <t>ANDRES LEONARDO CARRERO JAIMES___</t>
  </si>
  <si>
    <t>052</t>
  </si>
  <si>
    <t>053</t>
  </si>
  <si>
    <t>054</t>
  </si>
  <si>
    <t>055</t>
  </si>
  <si>
    <t>056</t>
  </si>
  <si>
    <t>057</t>
  </si>
  <si>
    <t>LUISA BIBIANA MEDINA RODRIGUEZ___</t>
  </si>
  <si>
    <t>058</t>
  </si>
  <si>
    <t>059</t>
  </si>
  <si>
    <t>060</t>
  </si>
  <si>
    <t>061</t>
  </si>
  <si>
    <t>JUAN PABLO GOMEZ TORRES___</t>
  </si>
  <si>
    <t>062</t>
  </si>
  <si>
    <t>063</t>
  </si>
  <si>
    <t>064</t>
  </si>
  <si>
    <t>BIBIANA MARIN AMEZQUITA___</t>
  </si>
  <si>
    <t>065</t>
  </si>
  <si>
    <t>066</t>
  </si>
  <si>
    <t>HILDA YAMILE GUERRERO CARRILLO___</t>
  </si>
  <si>
    <t>067</t>
  </si>
  <si>
    <t>068</t>
  </si>
  <si>
    <t>069</t>
  </si>
  <si>
    <t>070</t>
  </si>
  <si>
    <t>071</t>
  </si>
  <si>
    <t>NAYARA TORRES RANGEL___</t>
  </si>
  <si>
    <t>072</t>
  </si>
  <si>
    <t>073</t>
  </si>
  <si>
    <t>074</t>
  </si>
  <si>
    <t>075</t>
  </si>
  <si>
    <t>IVAN FRANCISCO ANZOLA PEREZ___</t>
  </si>
  <si>
    <t>076</t>
  </si>
  <si>
    <t>077</t>
  </si>
  <si>
    <t>078</t>
  </si>
  <si>
    <t>079</t>
  </si>
  <si>
    <t>080</t>
  </si>
  <si>
    <t>081</t>
  </si>
  <si>
    <t>082</t>
  </si>
  <si>
    <t>MARCO ANTONIO PEREZ JIMENEZ___</t>
  </si>
  <si>
    <t>083</t>
  </si>
  <si>
    <t>084</t>
  </si>
  <si>
    <t>085</t>
  </si>
  <si>
    <t>086</t>
  </si>
  <si>
    <t>087</t>
  </si>
  <si>
    <t>088</t>
  </si>
  <si>
    <t>089</t>
  </si>
  <si>
    <t>090</t>
  </si>
  <si>
    <t>091</t>
  </si>
  <si>
    <t>092</t>
  </si>
  <si>
    <t>HUGO JAVIER RUBIO RODRIGUEZ___</t>
  </si>
  <si>
    <t>093</t>
  </si>
  <si>
    <t>094</t>
  </si>
  <si>
    <t>OMAIRA BOADA GARCIA___</t>
  </si>
  <si>
    <t>095</t>
  </si>
  <si>
    <t>096</t>
  </si>
  <si>
    <t>097</t>
  </si>
  <si>
    <t>098</t>
  </si>
  <si>
    <t>099</t>
  </si>
  <si>
    <t>100</t>
  </si>
  <si>
    <t>103</t>
  </si>
  <si>
    <t>104</t>
  </si>
  <si>
    <t>105</t>
  </si>
  <si>
    <t>JUANITA DIAZ VILLALOBOS___</t>
  </si>
  <si>
    <t>JONNATHAN ORLANDO BORRERO OVALLE___</t>
  </si>
  <si>
    <t>125</t>
  </si>
  <si>
    <t>127</t>
  </si>
  <si>
    <t>131</t>
  </si>
  <si>
    <t>DIANA ALEJANDRA PARRA RODRIGUEZ___</t>
  </si>
  <si>
    <t>YANINA DEL PILAR AREVALO ARIZA___</t>
  </si>
  <si>
    <t>JHONN DAIRO MARTINEZ HEJEILE___</t>
  </si>
  <si>
    <t>138</t>
  </si>
  <si>
    <t>SILVANA JARAMILLO CABRERA___</t>
  </si>
  <si>
    <t>ANDRES MAURICIO RODRIGUEZ___</t>
  </si>
  <si>
    <t>ANGELA MARIA BOHORQUEZ BEDOYA___</t>
  </si>
  <si>
    <t>DIANA ESMERALDA CARRILLO ACOSTA___</t>
  </si>
  <si>
    <t>CESAR AUGUSTO SABOGAL TARAZONA___</t>
  </si>
  <si>
    <t>CARMENZA AGUILAR CERVERA___</t>
  </si>
  <si>
    <t>JIDY FERNANDEZ &amp; CIA S EN C S___</t>
  </si>
  <si>
    <t>COLOMBIANA DE SOFTWARE Y HARDWARE COLSOF SA___</t>
  </si>
  <si>
    <t>193</t>
  </si>
  <si>
    <t>PROGRAMA DE LAS NACIONES UNIDAS PARA EL DESARROLLO (PNUD)___</t>
  </si>
  <si>
    <t>199</t>
  </si>
  <si>
    <t>205</t>
  </si>
  <si>
    <t>208</t>
  </si>
  <si>
    <t>212</t>
  </si>
  <si>
    <t>213</t>
  </si>
  <si>
    <t>214</t>
  </si>
  <si>
    <t>216</t>
  </si>
  <si>
    <t>HERNAN DARIO COCUNUBO GARCIA___</t>
  </si>
  <si>
    <t>222</t>
  </si>
  <si>
    <t>FABIAN ABRIL</t>
  </si>
  <si>
    <t>TERMINADO ANORMALMENTE</t>
  </si>
  <si>
    <t>ORDEN DE COMPRA</t>
  </si>
  <si>
    <t>SANTIAGO ENRIQUE SALAZAR OSPINA</t>
  </si>
  <si>
    <t>https://community.secop.gov.co/Public/Tendering/OpportunityDetail/Index?noticeUID=CO1.NTC.1723507&amp;isFromPublicArea=True&amp;isModal=False</t>
  </si>
  <si>
    <t>https://community.secop.gov.co/Public/Tendering/OpportunityDetail/Index?noticeUID=CO1.NTC.1723195&amp;isFromPublicArea=True&amp;isModal=False</t>
  </si>
  <si>
    <t>https://community.secop.gov.co/Public/Tendering/OpportunityDetail/Index?noticeUID=CO1.NTC.1724818&amp;isFromPublicArea=True&amp;isModal=False</t>
  </si>
  <si>
    <t>https://community.secop.gov.co/Public/Tendering/OpportunityDetail/Index?noticeUID=CO1.NTC.1723355&amp;isFromPublicArea=True&amp;isModal=False</t>
  </si>
  <si>
    <t>https://community.secop.gov.co/Public/Tendering/OpportunityDetail/Index?noticeUID=CO1.NTC.1723704&amp;isFromPublicArea=True&amp;isModal=False</t>
  </si>
  <si>
    <t>https://community.secop.gov.co/Public/Tendering/OpportunityDetail/Index?noticeUID=CO1.NTC.1723534&amp;isFromPublicArea=True&amp;isModal=False</t>
  </si>
  <si>
    <t>https://community.secop.gov.co/Public/Tendering/OpportunityDetail/Index?noticeUID=CO1.NTC.1731396&amp;isFromPublicArea=True&amp;isModal=False</t>
  </si>
  <si>
    <t>https://community.secop.gov.co/Public/Tendering/OpportunityDetail/Index?noticeUID=CO1.NTC.1728452&amp;isFromPublicArea=True&amp;isModal=False</t>
  </si>
  <si>
    <t>https://community.secop.gov.co/Public/Tendering/OpportunityDetail/Index?noticeUID=CO1.NTC.1728477&amp;isFromPublicArea=True&amp;isModal=False</t>
  </si>
  <si>
    <t>https://community.secop.gov.co/Public/Tendering/OpportunityDetail/Index?noticeUID=CO1.NTC.1728110&amp;isFromPublicArea=True&amp;isModal=False</t>
  </si>
  <si>
    <t>https://community.secop.gov.co/Public/Tendering/OpportunityDetail/Index?noticeUID=CO1.NTC.1727861&amp;isFromPublicArea=True&amp;isModal=False</t>
  </si>
  <si>
    <t>https://community.secop.gov.co/Public/Tendering/OpportunityDetail/Index?noticeUID=CO1.NTC.1728119&amp;isFromPublicArea=True&amp;isModal=False</t>
  </si>
  <si>
    <t>https://community.secop.gov.co/Public/Tendering/OpportunityDetail/Index?noticeUID=CO1.NTC.1731453&amp;isFromPublicArea=True&amp;isModal=False</t>
  </si>
  <si>
    <t>https://community.secop.gov.co/Public/Tendering/OpportunityDetail/Index?noticeUID=CO1.NTC.1732230&amp;isFromPublicArea=True&amp;isModal=False</t>
  </si>
  <si>
    <t>https://community.secop.gov.co/Public/Tendering/OpportunityDetail/Index?noticeUID=CO1.NTC.1738137&amp;isFromPublicArea=True&amp;isModal=False</t>
  </si>
  <si>
    <t>https://community.secop.gov.co/Public/Tendering/OpportunityDetail/Index?noticeUID=CO1.NTC.1735901&amp;isFromPublicArea=True&amp;isModal=False</t>
  </si>
  <si>
    <t>https://community.secop.gov.co/Public/Tendering/OpportunityDetail/Index?noticeUID=CO1.NTC.1739405&amp;isFromPublicArea=True&amp;isModal=False</t>
  </si>
  <si>
    <t>https://community.secop.gov.co/Public/Tendering/OpportunityDetail/Index?noticeUID=CO1.NTC.1736029&amp;isFromPublicArea=True&amp;isModal=False</t>
  </si>
  <si>
    <t>https://community.secop.gov.co/Public/Tendering/OpportunityDetail/Index?noticeUID=CO1.NTC.1743937&amp;isFromPublicArea=True&amp;isModal=False</t>
  </si>
  <si>
    <t>https://community.secop.gov.co/Public/Tendering/OpportunityDetail/Index?noticeUID=CO1.NTC.1749670&amp;isFromPublicArea=True&amp;isModal=False</t>
  </si>
  <si>
    <t>https://community.secop.gov.co/Public/Tendering/OpportunityDetail/Index?noticeUID=CO1.NTC.1750116&amp;isFromPublicArea=True&amp;isModal=False</t>
  </si>
  <si>
    <t>https://community.secop.gov.co/Public/Tendering/OpportunityDetail/Index?noticeUID=CO1.NTC.1749879&amp;isFromPublicArea=True&amp;isModal=False</t>
  </si>
  <si>
    <t>https://community.secop.gov.co/Public/Tendering/OpportunityDetail/Index?noticeUID=CO1.NTC.1750432&amp;isFromPublicArea=True&amp;isModal=False</t>
  </si>
  <si>
    <t>https://community.secop.gov.co/Public/Tendering/OpportunityDetail/Index?noticeUID=CO1.NTC.1750334&amp;isFromPublicArea=True&amp;isModal=False</t>
  </si>
  <si>
    <t>https://community.secop.gov.co/Public/Tendering/OpportunityDetail/Index?noticeUID=CO1.NTC.1749786&amp;isFromPublicArea=True&amp;isModal=False</t>
  </si>
  <si>
    <t>https://community.secop.gov.co/Public/Tendering/OpportunityDetail/Index?noticeUID=CO1.NTC.1753445&amp;isFromPublicArea=True&amp;isModal=False</t>
  </si>
  <si>
    <t>https://community.secop.gov.co/Public/Tendering/OpportunityDetail/Index?noticeUID=CO1.NTC.1753687&amp;isFromPublicArea=True&amp;isModal=False</t>
  </si>
  <si>
    <t>https://community.secop.gov.co/Public/Tendering/OpportunityDetail/Index?noticeUID=CO1.NTC.1759006&amp;isFromPublicArea=True&amp;isModal=False</t>
  </si>
  <si>
    <t>https://community.secop.gov.co/Public/Tendering/OpportunityDetail/Index?noticeUID=CO1.NTC.1759110&amp;isFromPublicArea=True&amp;isModal=False</t>
  </si>
  <si>
    <t>https://community.secop.gov.co/Public/Tendering/OpportunityDetail/Index?noticeUID=CO1.NTC.1759123&amp;isFromPublicArea=True&amp;isModal=False</t>
  </si>
  <si>
    <t>https://community.secop.gov.co/Public/Tendering/OpportunityDetail/Index?noticeUID=CO1.NTC.1762740&amp;isFromPublicArea=True&amp;isModal=False</t>
  </si>
  <si>
    <t>https://community.secop.gov.co/Public/Tendering/OpportunityDetail/Index?noticeUID=CO1.NTC.1762858&amp;isFromPublicArea=True&amp;isModal=False</t>
  </si>
  <si>
    <t>https://community.secop.gov.co/Public/Tendering/OpportunityDetail/Index?noticeUID=CO1.NTC.1769648&amp;isFromPublicArea=True&amp;isModal=False</t>
  </si>
  <si>
    <t>https://community.secop.gov.co/Public/Tendering/OpportunityDetail/Index?noticeUID=CO1.NTC.1770365&amp;isFromPublicArea=True&amp;isModal=False</t>
  </si>
  <si>
    <t>https://community.secop.gov.co/Public/Tendering/OpportunityDetail/Index?noticeUID=CO1.NTC.1769492&amp;isFromPublicArea=True&amp;isModal=False</t>
  </si>
  <si>
    <t>https://community.secop.gov.co/Public/Tendering/OpportunityDetail/Index?noticeUID=CO1.NTC.1769498&amp;isFromPublicArea=True&amp;isModal=False</t>
  </si>
  <si>
    <t>https://community.secop.gov.co/Public/Tendering/OpportunityDetail/Index?noticeUID=CO1.NTC.1770865&amp;isFromPublicArea=True&amp;isModal=False</t>
  </si>
  <si>
    <t>https://community.secop.gov.co/Public/Tendering/OpportunityDetail/Index?noticeUID=CO1.NTC.1771324&amp;isFromPublicArea=True&amp;isModal=False</t>
  </si>
  <si>
    <t>https://community.secop.gov.co/Public/Tendering/OpportunityDetail/Index?noticeUID=CO1.NTC.1774635&amp;isFromPublicArea=True&amp;isModal=False</t>
  </si>
  <si>
    <t>https://community.secop.gov.co/Public/Tendering/OpportunityDetail/Index?noticeUID=CO1.NTC.1774955&amp;isFromPublicArea=True&amp;isModal=False</t>
  </si>
  <si>
    <t>https://community.secop.gov.co/Public/Tendering/OpportunityDetail/Index?noticeUID=CO1.NTC.1777091&amp;isFromPublicArea=True&amp;isModal=False</t>
  </si>
  <si>
    <t>https://community.secop.gov.co/Public/Tendering/OpportunityDetail/Index?noticeUID=CO1.NTC.1777269&amp;isFromPublicArea=True&amp;isModal=False</t>
  </si>
  <si>
    <t>https://community.secop.gov.co/Public/Tendering/OpportunityDetail/Index?noticeUID=CO1.NTC.1777405&amp;isFromPublicArea=True&amp;isModal=False</t>
  </si>
  <si>
    <t>https://community.secop.gov.co/Public/Tendering/OpportunityDetail/Index?noticeUID=CO1.NTC.1777314&amp;isFromPublicArea=True&amp;isModal=False</t>
  </si>
  <si>
    <t>https://community.secop.gov.co/Public/Tendering/OpportunityDetail/Index?noticeUID=CO1.NTC.1777504&amp;isFromPublicArea=True&amp;isModal=False</t>
  </si>
  <si>
    <t>https://community.secop.gov.co/Public/Tendering/OpportunityDetail/Index?noticeUID=CO1.NTC.1777421&amp;isFromPublicArea=True&amp;isModal=False</t>
  </si>
  <si>
    <t>https://community.secop.gov.co/Public/Tendering/OpportunityDetail/Index?noticeUID=CO1.NTC.1777292&amp;isFromPublicArea=True&amp;isModal=False</t>
  </si>
  <si>
    <t>https://community.secop.gov.co/Public/Tendering/OpportunityDetail/Index?noticeUID=CO1.NTC.1782407&amp;isFromPublicArea=True&amp;isModal=False</t>
  </si>
  <si>
    <t>https://community.secop.gov.co/Public/Tendering/OpportunityDetail/Index?noticeUID=CO1.NTC.1782696&amp;isFromPublicArea=True&amp;isModal=False</t>
  </si>
  <si>
    <t>https://community.secop.gov.co/Public/Tendering/OpportunityDetail/Index?noticeUID=CO1.NTC.1784083&amp;isFromPublicArea=True&amp;isModal=False</t>
  </si>
  <si>
    <t>https://community.secop.gov.co/Public/Tendering/OpportunityDetail/Index?noticeUID=CO1.NTC.1784497&amp;isFromPublicArea=True&amp;isModal=False</t>
  </si>
  <si>
    <t>https://community.secop.gov.co/Public/Tendering/OpportunityDetail/Index?noticeUID=CO1.NTC.1785214&amp;isFromPublicArea=True&amp;isModal=False</t>
  </si>
  <si>
    <t>https://community.secop.gov.co/Public/Tendering/OpportunityDetail/Index?noticeUID=CO1.NTC.1785248&amp;isFromPublicArea=True&amp;isModal=False</t>
  </si>
  <si>
    <t>https://community.secop.gov.co/Public/Tendering/OpportunityDetail/Index?noticeUID=CO1.NTC.1785979&amp;isFromPublicArea=True&amp;isModal=False</t>
  </si>
  <si>
    <t>https://community.secop.gov.co/Public/Tendering/OpportunityDetail/Index?noticeUID=CO1.NTC.1792271&amp;isFromPublicArea=True&amp;isModal=False</t>
  </si>
  <si>
    <t>https://community.secop.gov.co/Public/Tendering/OpportunityDetail/Index?noticeUID=CO1.NTC.1793669&amp;isFromPublicArea=True&amp;isModal=False</t>
  </si>
  <si>
    <t>https://community.secop.gov.co/Public/Tendering/OpportunityDetail/Index?noticeUID=CO1.NTC.1792663&amp;isFromPublicArea=True&amp;isModal=False</t>
  </si>
  <si>
    <t>https://community.secop.gov.co/Public/Tendering/OpportunityDetail/Index?noticeUID=CO1.NTC.1793863&amp;isFromPublicArea=True&amp;isModal=False</t>
  </si>
  <si>
    <t>https://community.secop.gov.co/Public/Tendering/OpportunityDetail/Index?noticeUID=CO1.NTC.1793829&amp;isFromPublicArea=True&amp;isModal=False</t>
  </si>
  <si>
    <t>https://community.secop.gov.co/Public/Tendering/OpportunityDetail/Index?noticeUID=CO1.NTC.1796611&amp;isFromPublicArea=True&amp;isModal=False</t>
  </si>
  <si>
    <t>https://community.secop.gov.co/Public/Tendering/OpportunityDetail/Index?noticeUID=CO1.NTC.1797485&amp;isFromPublicArea=True&amp;isModal=False</t>
  </si>
  <si>
    <t>https://community.secop.gov.co/Public/Tendering/OpportunityDetail/Index?noticeUID=CO1.NTC.1799540&amp;isFromPublicArea=True&amp;isModal=False</t>
  </si>
  <si>
    <t>https://community.secop.gov.co/Public/Tendering/OpportunityDetail/Index?noticeUID=CO1.NTC.1794317&amp;isFromPublicArea=True&amp;isModal=False</t>
  </si>
  <si>
    <t>https://community.secop.gov.co/Public/Tendering/OpportunityDetail/Index?noticeUID=CO1.NTC.1801848&amp;isFromPublicArea=True&amp;isModal=False</t>
  </si>
  <si>
    <t>https://community.secop.gov.co/Public/Tendering/OpportunityDetail/Index?noticeUID=CO1.NTC.1801944&amp;isFromPublicArea=True&amp;isModal=False</t>
  </si>
  <si>
    <t>https://community.secop.gov.co/Public/Tendering/OpportunityDetail/Index?noticeUID=CO1.NTC.1798255&amp;isFromPublicArea=True&amp;isModal=False</t>
  </si>
  <si>
    <t>https://community.secop.gov.co/Public/Tendering/OpportunityDetail/Index?noticeUID=CO1.NTC.1798249&amp;isFromPublicArea=True&amp;isModal=False</t>
  </si>
  <si>
    <t>https://community.secop.gov.co/Public/Tendering/OpportunityDetail/Index?noticeUID=CO1.NTC.1801977&amp;isFromPublicArea=True&amp;isModal=False</t>
  </si>
  <si>
    <t>https://community.secop.gov.co/Public/Tendering/OpportunityDetail/Index?noticeUID=CO1.NTC.1802335&amp;isFromPublicArea=True&amp;isModal=False</t>
  </si>
  <si>
    <t>https://community.secop.gov.co/Public/Tendering/OpportunityDetail/Index?noticeUID=CO1.NTC.1801453&amp;isFromPublicArea=True&amp;isModal=False</t>
  </si>
  <si>
    <t>https://community.secop.gov.co/Public/Tendering/OpportunityDetail/Index?noticeUID=CO1.NTC.1802007&amp;isFromPublicArea=True&amp;isModal=False</t>
  </si>
  <si>
    <t>https://community.secop.gov.co/Public/Tendering/OpportunityDetail/Index?noticeUID=CO1.NTC.1802186&amp;isFromPublicArea=True&amp;isModal=False</t>
  </si>
  <si>
    <t>https://community.secop.gov.co/Public/Tendering/OpportunityDetail/Index?noticeUID=CO1.NTC.1810343&amp;isFromPublicArea=True&amp;isModal=False</t>
  </si>
  <si>
    <t>https://community.secop.gov.co/Public/Tendering/OpportunityDetail/Index?noticeUID=CO1.NTC.1802112&amp;isFromPublicArea=True&amp;isModal=False</t>
  </si>
  <si>
    <t>https://community.secop.gov.co/Public/Tendering/OpportunityDetail/Index?noticeUID=CO1.NTC.1804295&amp;isFromPublicArea=True&amp;isModal=False</t>
  </si>
  <si>
    <t>https://community.secop.gov.co/Public/Tendering/OpportunityDetail/Index?noticeUID=CO1.NTC.1804950&amp;isFromPublicArea=True&amp;isModal=False</t>
  </si>
  <si>
    <t>https://community.secop.gov.co/Public/Tendering/OpportunityDetail/Index?noticeUID=CO1.NTC.1804601&amp;isFromPublicArea=True&amp;isModal=False</t>
  </si>
  <si>
    <t>https://community.secop.gov.co/Public/Tendering/OpportunityDetail/Index?noticeUID=CO1.NTC.1805253&amp;isFromPublicArea=True&amp;isModal=False</t>
  </si>
  <si>
    <t>https://community.secop.gov.co/Public/Tendering/OpportunityDetail/Index?noticeUID=CO1.NTC.1804753&amp;isFromPublicArea=True&amp;isModal=False</t>
  </si>
  <si>
    <t>https://community.secop.gov.co/Public/Tendering/OpportunityDetail/Index?noticeUID=CO1.NTC.1809551&amp;isFromPublicArea=True&amp;isModal=False</t>
  </si>
  <si>
    <t>https://community.secop.gov.co/Public/Tendering/OpportunityDetail/Index?noticeUID=CO1.NTC.1805372&amp;isFromPublicArea=True&amp;isModal=False</t>
  </si>
  <si>
    <t>https://community.secop.gov.co/Public/Tendering/OpportunityDetail/Index?noticeUID=CO1.NTC.1805817&amp;isFromPublicArea=True&amp;isModal=False</t>
  </si>
  <si>
    <t>https://community.secop.gov.co/Public/Tendering/OpportunityDetail/Index?noticeUID=CO1.NTC.1810036&amp;isFromPublicArea=True&amp;isModal=False</t>
  </si>
  <si>
    <t>https://community.secop.gov.co/Public/Tendering/OpportunityDetail/Index?noticeUID=CO1.NTC.1806125&amp;isFromPublicArea=True&amp;isModal=False</t>
  </si>
  <si>
    <t>https://community.secop.gov.co/Public/Tendering/OpportunityDetail/Index?noticeUID=CO1.NTC.1811503&amp;isFromPublicArea=True&amp;isModal=False</t>
  </si>
  <si>
    <t>https://community.secop.gov.co/Public/Tendering/OpportunityDetail/Index?noticeUID=CO1.NTC.1811440&amp;isFromPublicArea=True&amp;isModal=False</t>
  </si>
  <si>
    <t>https://community.secop.gov.co/Public/Tendering/OpportunityDetail/Index?noticeUID=CO1.NTC.1810090&amp;isFromPublicArea=True&amp;isModal=False</t>
  </si>
  <si>
    <t>https://community.secop.gov.co/Public/Tendering/OpportunityDetail/Index?noticeUID=CO1.NTC.1810275&amp;isFromPublicArea=True&amp;isModal=False</t>
  </si>
  <si>
    <t>https://community.secop.gov.co/Public/Tendering/OpportunityDetail/Index?noticeUID=CO1.NTC.1814586&amp;isFromPublicArea=True&amp;isModal=False</t>
  </si>
  <si>
    <t>https://community.secop.gov.co/Public/Tendering/OpportunityDetail/Index?noticeUID=CO1.NTC.1814557&amp;isFromPublicArea=True&amp;isModal=False</t>
  </si>
  <si>
    <t>https://community.secop.gov.co/Public/Tendering/OpportunityDetail/Index?noticeUID=CO1.NTC.1814584&amp;isFromPublicArea=True&amp;isModal=False</t>
  </si>
  <si>
    <t>https://community.secop.gov.co/Public/Tendering/OpportunityDetail/Index?noticeUID=CO1.NTC.1818037&amp;isFromPublicArea=True&amp;isModal=False</t>
  </si>
  <si>
    <t>https://community.secop.gov.co/Public/Tendering/OpportunityDetail/Index?noticeUID=CO1.NTC.1821370&amp;isFromPublicArea=True&amp;isModal=False</t>
  </si>
  <si>
    <t>https://community.secop.gov.co/Public/Tendering/OpportunityDetail/Index?noticeUID=CO1.NTC.1824202&amp;isFromPublicArea=True&amp;isModal=False</t>
  </si>
  <si>
    <t>https://community.secop.gov.co/Public/Tendering/OpportunityDetail/Index?noticeUID=CO1.NTC.1829506&amp;isFromPublicArea=True&amp;isModal=False</t>
  </si>
  <si>
    <t>https://community.secop.gov.co/Public/Tendering/OpportunityDetail/Index?noticeUID=CO1.NTC.1830981&amp;isFromPublicArea=True&amp;isModal=False</t>
  </si>
  <si>
    <t>https://community.secop.gov.co/Public/Tendering/OpportunityDetail/Index?noticeUID=CO1.NTC.1832959&amp;isFromPublicArea=True&amp;isModal=False</t>
  </si>
  <si>
    <t>https://community.secop.gov.co/Public/Tendering/OpportunityDetail/Index?noticeUID=CO1.NTC.1836666&amp;isFromPublicArea=True&amp;isModal=False</t>
  </si>
  <si>
    <t>https://community.secop.gov.co/Public/Tendering/OpportunityDetail/Index?noticeUID=CO1.NTC.1836350&amp;isFromPublicArea=True&amp;isModal=False</t>
  </si>
  <si>
    <t>https://community.secop.gov.co/Public/Tendering/OpportunityDetail/Index?noticeUID=CO1.NTC.1836556&amp;isFromPublicArea=True&amp;isModal=False</t>
  </si>
  <si>
    <t>https://community.secop.gov.co/Public/Tendering/OpportunityDetail/Index?noticeUID=CO1.NTC.1902235&amp;isFromPublicArea=True&amp;isModal=False</t>
  </si>
  <si>
    <t>https://community.secop.gov.co/Public/Tendering/OpportunityDetail/Index?noticeUID=CO1.NTC.1915255&amp;isFromPublicArea=True&amp;isModal=False</t>
  </si>
  <si>
    <t>https://community.secop.gov.co/Public/Tendering/OpportunityDetail/Index?noticeUID=CO1.NTC.1915066&amp;isFromPublicArea=True&amp;isModal=False</t>
  </si>
  <si>
    <t>https://community.secop.gov.co/Public/Tendering/OpportunityDetail/Index?noticeUID=CO1.NTC.1913045&amp;isFromPublicArea=True&amp;isModal=False</t>
  </si>
  <si>
    <t>https://community.secop.gov.co/Public/Tendering/OpportunityDetail/Index?noticeUID=CO1.NTC.1912964&amp;isFromPublicArea=True&amp;isModal=False</t>
  </si>
  <si>
    <t>https://community.secop.gov.co/Public/Tendering/OpportunityDetail/Index?noticeUID=CO1.NTC.1917570&amp;isFromPublicArea=True&amp;isModal=False</t>
  </si>
  <si>
    <t>https://community.secop.gov.co/Public/Tendering/OpportunityDetail/Index?noticeUID=CO1.NTC.1917468&amp;isFromPublicArea=True&amp;isModal=False</t>
  </si>
  <si>
    <t>https://community.secop.gov.co/Public/Tendering/OpportunityDetail/Index?noticeUID=CO1.NTC.2058137&amp;isFromPublicArea=True&amp;isModal=False</t>
  </si>
  <si>
    <t>https://community.secop.gov.co/Public/Tendering/OpportunityDetail/Index?noticeUID=CO1.NTC.2052711&amp;isFromPublicArea=True&amp;isModal=False</t>
  </si>
  <si>
    <t>https://community.secop.gov.co/Public/Tendering/OpportunityDetail/Index?noticeUID=CO1.NTC.2052472&amp;isFromPublicArea=True&amp;isModal=False</t>
  </si>
  <si>
    <t>https://www.contratos.gov.co/consultas/detalleProceso.do?numConstancia=21-22-27373</t>
  </si>
  <si>
    <t>https://community.secop.gov.co/Public/Tendering/OpportunityDetail/Index?noticeUID=CO1.NTC.2060563&amp;isFromPublicArea=True&amp;isModal=False</t>
  </si>
  <si>
    <t>https://community.secop.gov.co/Public/Tendering/OpportunityDetail/Index?noticeUID=CO1.NTC.2077119&amp;isFromPublicArea=True&amp;isModal=False</t>
  </si>
  <si>
    <t>https://community.secop.gov.co/Public/Tendering/OpportunityDetail/Index?noticeUID=CO1.NTC.2098041&amp;isFromPublicArea=True&amp;isModal=False</t>
  </si>
  <si>
    <t>https://community.secop.gov.co/Public/Tendering/OpportunityDetail/Index?noticeUID=CO1.NTC.2115918&amp;isFromPublicArea=True&amp;isModal=False</t>
  </si>
  <si>
    <t>https://community.secop.gov.co/Public/Tendering/OpportunityDetail/Index?noticeUID=CO1.NTC.2163502&amp;isFromPublicArea=True&amp;isModal=False</t>
  </si>
  <si>
    <t>https://community.secop.gov.co/Public/Tendering/OpportunityDetail/Index?noticeUID=CO1.NTC.2121553&amp;isFromPublicArea=True&amp;isModal=False</t>
  </si>
  <si>
    <t>https://community.secop.gov.co/Public/Tendering/OpportunityDetail/Index?noticeUID=CO1.NTC.2129428&amp;isFromPublicArea=True&amp;isModal=False</t>
  </si>
  <si>
    <t>https://community.secop.gov.co/Public/Tendering/OpportunityDetail/Index?noticeUID=CO1.NTC.2197366&amp;isFromPublicArea=True&amp;isModal=False</t>
  </si>
  <si>
    <t>https://community.secop.gov.co/Public/Tendering/OpportunityDetail/Index?noticeUID=CO1.NTC.2197650&amp;isFromPublicArea=True&amp;isModal=False</t>
  </si>
  <si>
    <t>https://community.secop.gov.co/Public/Tendering/OpportunityDetail/Index?noticeUID=CO1.NTC.2197651&amp;isFromPublicArea=True&amp;isModal=False</t>
  </si>
  <si>
    <t>https://community.secop.gov.co/Public/Tendering/OpportunityDetail/Index?noticeUID=CO1.NTC.2199890&amp;isFromPublicArea=True&amp;isModal=False</t>
  </si>
  <si>
    <t>https://community.secop.gov.co/Public/Tendering/OpportunityDetail/Index?noticeUID=CO1.NTC.2214161&amp;isFromPublicArea=True&amp;isModal=False</t>
  </si>
  <si>
    <t>https://community.secop.gov.co/Public/Tendering/OpportunityDetail/Index?noticeUID=CO1.NTC.2214243&amp;isFromPublicArea=True&amp;isModal=False</t>
  </si>
  <si>
    <t>https://community.secop.gov.co/Public/Tendering/OpportunityDetail/Index?noticeUID=CO1.NTC.2214644&amp;isFromPublicArea=True&amp;isModal=False</t>
  </si>
  <si>
    <t>https://community.secop.gov.co/Public/Tendering/OpportunityDetail/Index?noticeUID=CO1.NTC.2234807&amp;isFromPublicArea=True&amp;isModal=False</t>
  </si>
  <si>
    <t>https://community.secop.gov.co/Public/Tendering/OpportunityDetail/Index?noticeUID=CO1.NTC.2234626&amp;isFromPublicArea=True&amp;isModal=False</t>
  </si>
  <si>
    <t>https://community.secop.gov.co/Public/Tendering/OpportunityDetail/Index?noticeUID=CO1.NTC.2235872&amp;isFromPublicArea=True&amp;isModal=False</t>
  </si>
  <si>
    <t>https://community.secop.gov.co/Public/Tendering/OpportunityDetail/Index?noticeUID=CO1.NTC.2237745&amp;isFromPublicArea=True&amp;isModal=False</t>
  </si>
  <si>
    <t>https://community.secop.gov.co/Public/Tendering/OpportunityDetail/Index?noticeUID=CO1.NTC.2236786&amp;isFromPublicArea=True&amp;isModal=False</t>
  </si>
  <si>
    <t>https://community.secop.gov.co/Public/Tendering/OpportunityDetail/Index?noticeUID=CO1.NTC.2277613&amp;isFromPublicArea=True&amp;isModal=False</t>
  </si>
  <si>
    <t>https://community.secop.gov.co/Public/Tendering/OpportunityDetail/Index?noticeUID=CO1.NTC.2239754&amp;isFromPublicArea=True&amp;isModal=False</t>
  </si>
  <si>
    <t>https://community.secop.gov.co/Public/Tendering/OpportunityDetail/Index?noticeUID=CO1.NTC.2244651&amp;isFromPublicArea=True&amp;isModal=False</t>
  </si>
  <si>
    <t>https://community.secop.gov.co/Public/Tendering/OpportunityDetail/Index?noticeUID=CO1.NTC.2245146&amp;isFromPublicArea=True&amp;isModal=False</t>
  </si>
  <si>
    <t>https://community.secop.gov.co/Public/Tendering/OpportunityDetail/Index?noticeUID=CO1.NTC.2251567&amp;isFromPublicArea=True&amp;isModal=False</t>
  </si>
  <si>
    <t>https://community.secop.gov.co/Public/Tendering/OpportunityDetail/Index?noticeUID=CO1.NTC.2273125&amp;isFromPublicArea=True&amp;isModal=False</t>
  </si>
  <si>
    <t>https://community.secop.gov.co/Public/Tendering/OpportunityDetail/Index?noticeUID=CO1.NTC.2251591&amp;isFromPublicArea=True&amp;isModal=False</t>
  </si>
  <si>
    <t>https://community.secop.gov.co/Public/Tendering/OpportunityDetail/Index?noticeUID=CO1.NTC.2251589&amp;isFromPublicArea=True&amp;isModal=False</t>
  </si>
  <si>
    <t>https://community.secop.gov.co/Public/Tendering/OpportunityDetail/Index?noticeUID=CO1.NTC.2251588&amp;isFromPublicArea=True&amp;isModal=False</t>
  </si>
  <si>
    <t>https://community.secop.gov.co/Public/Tendering/OpportunityDetail/Index?noticeUID=CO1.NTC.2254456&amp;isFromPublicArea=True&amp;isModal=False</t>
  </si>
  <si>
    <t>https://community.secop.gov.co/Public/Tendering/OpportunityDetail/Index?noticeUID=CO1.NTC.2254840&amp;isFromPublicArea=True&amp;isModal=False</t>
  </si>
  <si>
    <t>https://community.secop.gov.co/Public/Tendering/OpportunityDetail/Index?noticeUID=CO1.NTC.2254274&amp;isFromPublicArea=True&amp;isModal=False</t>
  </si>
  <si>
    <t>https://community.secop.gov.co/Public/Tendering/OpportunityDetail/Index?noticeUID=CO1.NTC.2257173&amp;isFromPublicArea=True&amp;isModal=False</t>
  </si>
  <si>
    <t>https://community.secop.gov.co/Public/Tendering/OpportunityDetail/Index?noticeUID=CO1.NTC.2257174&amp;isFromPublicArea=True&amp;isModal=False</t>
  </si>
  <si>
    <t>https://community.secop.gov.co/Public/Tendering/OpportunityDetail/Index?noticeUID=CO1.NTC.2257409&amp;isFromPublicArea=True&amp;isModal=False</t>
  </si>
  <si>
    <t>https://community.secop.gov.co/Public/Tendering/OpportunityDetail/Index?noticeUID=CO1.NTC.2268309&amp;isFromPublicArea=True&amp;isModal=False</t>
  </si>
  <si>
    <t>https://community.secop.gov.co/Public/Tendering/OpportunityDetail/Index?noticeUID=CO1.NTC.2262599&amp;isFromPublicArea=True&amp;isModal=False</t>
  </si>
  <si>
    <t>https://community.secop.gov.co/Public/Tendering/OpportunityDetail/Index?noticeUID=CO1.NTC.2263260&amp;isFromPublicArea=True&amp;isModal=False</t>
  </si>
  <si>
    <t>https://community.secop.gov.co/Public/Tendering/OpportunityDetail/Index?noticeUID=CO1.NTC.2263136&amp;isFromPublicArea=True&amp;isModal=False</t>
  </si>
  <si>
    <t>https://community.secop.gov.co/Public/Tendering/OpportunityDetail/Index?noticeUID=CO1.NTC.2264924&amp;isFromPublicArea=True&amp;isModal=False</t>
  </si>
  <si>
    <t>https://community.secop.gov.co/Public/Tendering/OpportunityDetail/Index?noticeUID=CO1.NTC.2267746&amp;isFromPublicArea=True&amp;isModal=False</t>
  </si>
  <si>
    <t>https://community.secop.gov.co/Public/Tendering/OpportunityDetail/Index?noticeUID=CO1.NTC.2272273&amp;isFromPublicArea=True&amp;isModal=False</t>
  </si>
  <si>
    <t>https://community.secop.gov.co/Public/Tendering/OpportunityDetail/Index?noticeUID=CO1.NTC.2272719&amp;isFromPublicArea=True&amp;isModal=False</t>
  </si>
  <si>
    <t>https://community.secop.gov.co/Public/Tendering/OpportunityDetail/Index?noticeUID=CO1.NTC.2272720&amp;isFromPublicArea=True&amp;isModal=False</t>
  </si>
  <si>
    <t>https://community.secop.gov.co/Public/Tendering/OpportunityDetail/Index?noticeUID=CO1.NTC.2276801&amp;isFromPublicArea=True&amp;isModal=False</t>
  </si>
  <si>
    <t>https://community.secop.gov.co/Public/Tendering/OpportunityDetail/Index?noticeUID=CO1.NTC.2277615&amp;isFromPublicArea=True&amp;isModal=False</t>
  </si>
  <si>
    <t>https://community.secop.gov.co/Public/Tendering/OpportunityDetail/Index?noticeUID=CO1.NTC.2278629&amp;isFromPublicArea=True&amp;isModal=False</t>
  </si>
  <si>
    <t>https://community.secop.gov.co/Public/Tendering/OpportunityDetail/Index?noticeUID=CO1.NTC.2283138&amp;isFromPublicArea=True&amp;isModal=False</t>
  </si>
  <si>
    <t>https://community.secop.gov.co/Public/Tendering/OpportunityDetail/Index?noticeUID=CO1.NTC.2157518&amp;isFromPublicArea=True&amp;isModal=False</t>
  </si>
  <si>
    <t>https://community.secop.gov.co/Public/Tendering/OpportunityDetail/Index?noticeUID=CO1.NTC.2284293&amp;isFromPublicArea=True&amp;isModal=False</t>
  </si>
  <si>
    <t>https://community.secop.gov.co/Public/Tendering/OpportunityDetail/Index?noticeUID=CO1.NTC.2289553&amp;isFromPublicArea=True&amp;isModal=False</t>
  </si>
  <si>
    <t>https://community.secop.gov.co/Public/Tendering/OpportunityDetail/Index?noticeUID=CO1.NTC.2301032&amp;isFromPublicArea=True&amp;isModal=False</t>
  </si>
  <si>
    <t>https://community.secop.gov.co/Public/Tendering/OpportunityDetail/Index?noticeUID=CO1.NTC.2298949&amp;isFromPublicArea=True&amp;isModal=False</t>
  </si>
  <si>
    <t>https://community.secop.gov.co/Public/Tendering/OpportunityDetail/Index?noticeUID=CO1.NTC.2309533&amp;isFromPublicArea=True&amp;isModal=False</t>
  </si>
  <si>
    <t>https://community.secop.gov.co/Public/Tendering/OpportunityDetail/Index?noticeUID=CO1.NTC.2310809&amp;isFromPublicArea=True&amp;isModal=False</t>
  </si>
  <si>
    <t>https://community.secop.gov.co/Public/Tendering/OpportunityDetail/Index?noticeUID=CO1.NTC.2316456&amp;isFromPublicArea=True&amp;isModal=False</t>
  </si>
  <si>
    <t>https://community.secop.gov.co/Public/Tendering/OpportunityDetail/Index?noticeUID=CO1.NTC.2315441&amp;isFromPublicArea=True&amp;isModal=False</t>
  </si>
  <si>
    <t>https://community.secop.gov.co/Public/Tendering/OpportunityDetail/Index?noticeUID=CO1.NTC.2318476&amp;isFromPublicArea=True&amp;isModal=False</t>
  </si>
  <si>
    <t>https://community.secop.gov.co/Public/Tendering/OpportunityDetail/Index?noticeUID=CO1.NTC.2328092&amp;isFromPublicArea=True&amp;isModal=False</t>
  </si>
  <si>
    <t>https://community.secop.gov.co/Public/Tendering/OpportunityDetail/Index?noticeUID=CO1.NTC.2330685&amp;isFromPublicArea=True&amp;isModal=False</t>
  </si>
  <si>
    <t>https://community.secop.gov.co/Public/Tendering/OpportunityDetail/Index?noticeUID=CO1.NTC.2330937&amp;isFromPublicArea=True&amp;isModal=False</t>
  </si>
  <si>
    <t>https://community.secop.gov.co/Public/Tendering/OpportunityDetail/Index?noticeUID=CO1.NTC.2335144&amp;isFromPublicArea=True&amp;isModal=False</t>
  </si>
  <si>
    <t>https://community.secop.gov.co/Public/Tendering/OpportunityDetail/Index?noticeUID=CO1.NTC.2301506&amp;isFromPublicArea=True&amp;isModal=False</t>
  </si>
  <si>
    <t>https://community.secop.gov.co/Public/Tendering/OpportunityDetail/Index?noticeUID=CO1.NTC.2347689&amp;isFromPublicArea=True&amp;isModal=False</t>
  </si>
  <si>
    <t>https://community.secop.gov.co/Public/Tendering/OpportunityDetail/Index?noticeUID=CO1.NTC.2357073&amp;isFromPublicArea=True&amp;isModal=False</t>
  </si>
  <si>
    <t>https://community.secop.gov.co/Public/Tendering/OpportunityDetail/Index?noticeUID=CO1.NTC.2362586&amp;isFromPublicArea=True&amp;isModal=False</t>
  </si>
  <si>
    <t>https://community.secop.gov.co/Public/Tendering/OpportunityDetail/Index?noticeUID=CO1.NTC.2362975&amp;isFromPublicArea=True&amp;isModal=False</t>
  </si>
  <si>
    <t>https://community.secop.gov.co/Public/Tendering/OpportunityDetail/Index?noticeUID=CO1.NTC.2363058&amp;isFromPublicArea=True&amp;isModal=False</t>
  </si>
  <si>
    <t>https://community.secop.gov.co/Public/Tendering/OpportunityDetail/Index?noticeUID=CO1.NTC.2363060&amp;isFromPublicArea=True&amp;isModal=False</t>
  </si>
  <si>
    <t>https://community.secop.gov.co/Public/Tendering/OpportunityDetail/Index?noticeUID=CO1.NTC.2366856&amp;isFromPublicArea=True&amp;isModal=False</t>
  </si>
  <si>
    <t>https://community.secop.gov.co/Public/Tendering/OpportunityDetail/Index?noticeUID=CO1.NTC.2376151&amp;isFromPublicArea=True&amp;isModal=False</t>
  </si>
  <si>
    <t>https://community.secop.gov.co/Public/Tendering/OpportunityDetail/Index?noticeUID=CO1.NTC.2378964&amp;isFromPublicArea=True&amp;isModal=False</t>
  </si>
  <si>
    <t>https://community.secop.gov.co/Public/Tendering/OpportunityDetail/Index?noticeUID=CO1.NTC.2379808&amp;isFromPublicArea=True&amp;isModal=False</t>
  </si>
  <si>
    <t>https://community.secop.gov.co/Public/Tendering/OpportunityDetail/Index?noticeUID=CO1.NTC.2380733&amp;isFromPublicArea=True&amp;isModal=False</t>
  </si>
  <si>
    <t>https://community.secop.gov.co/Public/Tendering/OpportunityDetail/Index?noticeUID=CO1.NTC.2380822&amp;isFromPublicArea=True&amp;isModal=False</t>
  </si>
  <si>
    <t>https://community.secop.gov.co/Public/Tendering/OpportunityDetail/Index?noticeUID=CO1.NTC.2385580&amp;isFromPublicArea=True&amp;isModal=False</t>
  </si>
  <si>
    <t>https://community.secop.gov.co/Public/Tendering/OpportunityDetail/Index?noticeUID=CO1.NTC.2390853&amp;isFromPublicArea=True&amp;isModal=False</t>
  </si>
  <si>
    <t>https://community.secop.gov.co/Public/Tendering/OpportunityDetail/Index?noticeUID=CO1.NTC.2340363&amp;isFromPublicArea=True&amp;isModal=False</t>
  </si>
  <si>
    <t>https://community.secop.gov.co/Public/Tendering/OpportunityDetail/Index?noticeUID=CO1.NTC.2410863&amp;isFromPublicArea=True&amp;isModal=False</t>
  </si>
  <si>
    <t>https://community.secop.gov.co/Public/Tendering/OpportunityDetail/Index?noticeUID=CO1.NTC.2403328&amp;isFromPublicArea=True&amp;isModal=False</t>
  </si>
  <si>
    <t>https://community.secop.gov.co/Public/Tendering/OpportunityDetail/Index?noticeUID=CO1.NTC.2400830&amp;isFromPublicArea=True&amp;isModal=False</t>
  </si>
  <si>
    <t>https://community.secop.gov.co/Public/Tendering/OpportunityDetail/Index?noticeUID=CO1.NTC.2435659&amp;isFromPublicArea=True&amp;isModal=False</t>
  </si>
  <si>
    <t>https://community.secop.gov.co/Public/Tendering/OpportunityDetail/Index?noticeUID=CO1.NTC.2373488&amp;isFromPublicArea=True&amp;isModal=False</t>
  </si>
  <si>
    <t>https://community.secop.gov.co/Public/Tendering/OpportunityDetail/Index?noticeUID=CO1.NTC.2421696&amp;isFromPublicArea=True&amp;isModal=False</t>
  </si>
  <si>
    <t>https://community.secop.gov.co/Public/Tendering/OpportunityDetail/Index?noticeUID=CO1.NTC.2422133&amp;isFromPublicArea=True&amp;isModal=False</t>
  </si>
  <si>
    <t>https://community.secop.gov.co/Public/Tendering/OpportunityDetail/Index?noticeUID=CO1.NTC.2427632&amp;isFromPublicArea=True&amp;isModal=False</t>
  </si>
  <si>
    <t>https://community.secop.gov.co/Public/Tendering/OpportunityDetail/Index?noticeUID=CO1.NTC.2473888&amp;isFromPublicArea=True&amp;isModal=False</t>
  </si>
  <si>
    <t>https://community.secop.gov.co/Public/Tendering/OpportunityDetail/Index?noticeUID=CO1.NTC.2362049&amp;isFromPublicArea=True&amp;isModal=False</t>
  </si>
  <si>
    <t>https://community.secop.gov.co/Public/Tendering/OpportunityDetail/Index?noticeUID=CO1.NTC.2414243&amp;isFromPublicArea=True&amp;isModal=False</t>
  </si>
  <si>
    <t>https://community.secop.gov.co/Public/Tendering/OpportunityDetail/Index?noticeUID=CO1.NTC.2433647&amp;isFromPublicArea=True&amp;isModal=False</t>
  </si>
  <si>
    <t>https://community.secop.gov.co/Public/Tendering/OpportunityDetail/Index?noticeUID=CO1.NTC.2428303&amp;isFromPublicArea=True&amp;isModal=False</t>
  </si>
  <si>
    <t>https://community.secop.gov.co/Public/Tendering/OpportunityDetail/Index?noticeUID=CO1.NTC.2426947&amp;isFromPublicArea=True&amp;isModal=False</t>
  </si>
  <si>
    <t>https://community.secop.gov.co/Public/Tendering/OpportunityDetail/Index?noticeUID=CO1.NTC.2482628&amp;isFromPublicArea=True&amp;isModal=False</t>
  </si>
  <si>
    <t>INFORMACION DEL CONTRATO</t>
  </si>
  <si>
    <t>TERMINOS DEL CONTRATO</t>
  </si>
  <si>
    <t xml:space="preserve">                                                                       INFORMACION PRESUPUESTAL</t>
  </si>
  <si>
    <t>MODIFICACIONES                                                MODIFICACIONES                                                                   MODIFICACIONES                                                                  MODIFICACIONES               MODIFICACIONES</t>
  </si>
  <si>
    <t>INFORMACION DE LIQUIDACION DEL CONTRATO</t>
  </si>
  <si>
    <t>CONTRATO No</t>
  </si>
  <si>
    <t>VIGENCIA</t>
  </si>
  <si>
    <t>PROCESO</t>
  </si>
  <si>
    <t>CONTRATO</t>
  </si>
  <si>
    <t>LINK</t>
  </si>
  <si>
    <t>COMPLEMENTO SIPSE</t>
  </si>
  <si>
    <t>TIPO DE CONTRATO</t>
  </si>
  <si>
    <t>MODALIDAD DE SELECCION</t>
  </si>
  <si>
    <t>PROCEDIMIENTO CAUSAL</t>
  </si>
  <si>
    <t>OBJETO</t>
  </si>
  <si>
    <t>NOMBRE DEL CONTRATISTA  QUE INICIA EJECUCION</t>
  </si>
  <si>
    <t>TITULARES DEL CONTRATO</t>
  </si>
  <si>
    <t>TIPO DE DOCUMENTO</t>
  </si>
  <si>
    <t>IDENTIFICACION DEL CONTRATISTA</t>
  </si>
  <si>
    <t>DIGITO VERIFICACION</t>
  </si>
  <si>
    <t>DOCUMENTO EXPEDIDO EN</t>
  </si>
  <si>
    <t>NATURALEZA JURIDICA</t>
  </si>
  <si>
    <t>NIVEL ACADEMICO PERFIL PROFESIONAL</t>
  </si>
  <si>
    <t>AREA</t>
  </si>
  <si>
    <t>REPRESENTANTE LEGAL</t>
  </si>
  <si>
    <t>TIPO DE DOCUMENTO RL</t>
  </si>
  <si>
    <t>NUMERO  IDENTIFICACION DEL RP</t>
  </si>
  <si>
    <t xml:space="preserve">TIPO DE EMPRESA </t>
  </si>
  <si>
    <t>CORREO ELECTRONICO</t>
  </si>
  <si>
    <t>DIRECCION</t>
  </si>
  <si>
    <t>TELEFONO DE CONTACTO</t>
  </si>
  <si>
    <t>NUMERO DE OFERENTES</t>
  </si>
  <si>
    <t>PLAZO DE EJECUCION INICIAL MESES</t>
  </si>
  <si>
    <t>PLAZO DE EJECUCION INICIAL EN DIAS CUANDO ASI LO ESPECIFICA EL CONTRATO</t>
  </si>
  <si>
    <t>FECHA DE SUSCRIPCION</t>
  </si>
  <si>
    <t>FECHA DE INICIO</t>
  </si>
  <si>
    <t>FECHA DE INICIO LETRAS</t>
  </si>
  <si>
    <t>FECHA INICIAL DE TERMINACION DE CONTRATO</t>
  </si>
  <si>
    <t>VALOR MENSUAL DEL CONTRATO</t>
  </si>
  <si>
    <t>VALOR TOTAL INICIAL DEL CONTRATO</t>
  </si>
  <si>
    <t xml:space="preserve"> VALOR APORTE OTROS PARTICIPANTES CONVENIOS </t>
  </si>
  <si>
    <t>VALOR TOTAL  DEL CONVENIO</t>
  </si>
  <si>
    <t>No DE POLIZA</t>
  </si>
  <si>
    <t xml:space="preserve">ASEGURADORA </t>
  </si>
  <si>
    <t>No CRP</t>
  </si>
  <si>
    <t xml:space="preserve">No CERTIFICADO DE REGISTRO </t>
  </si>
  <si>
    <t>FECHA CRP</t>
  </si>
  <si>
    <t>AFECTACION</t>
  </si>
  <si>
    <t>RUBRO</t>
  </si>
  <si>
    <t xml:space="preserve">NUMERO DEL PILAR </t>
  </si>
  <si>
    <t>PILAR O EJE TRANSVERSAL</t>
  </si>
  <si>
    <t>NUMERO DE 
PROGRAMA</t>
  </si>
  <si>
    <t xml:space="preserve">PROGRAMA </t>
  </si>
  <si>
    <t>NUMERO DE 
PROYECTO</t>
  </si>
  <si>
    <t xml:space="preserve">ADICION </t>
  </si>
  <si>
    <t>PRORROGA</t>
  </si>
  <si>
    <t>CESION</t>
  </si>
  <si>
    <t>SUSPENSIÓN</t>
  </si>
  <si>
    <t>TERMINACION  ANTICIPADA</t>
  </si>
  <si>
    <t xml:space="preserve">OTRO SI </t>
  </si>
  <si>
    <t>NO EJECUTADO</t>
  </si>
  <si>
    <t>FECHA DESDE DONDE SE CEDE 1</t>
  </si>
  <si>
    <t>FECHA DESDE DONDE SE CEDE 2</t>
  </si>
  <si>
    <t>FECHA DESDE DONDE SE CEDE 3</t>
  </si>
  <si>
    <t>FECHA DESDE DONDE SE SUSPENDE 1</t>
  </si>
  <si>
    <t>FECHA DESDE DONDE SE SUSPENDE 2</t>
  </si>
  <si>
    <t>FECHA DESDE DONDE SE SUSPENDE 3</t>
  </si>
  <si>
    <t>FECHA DESDE DONDE SE TERMINA ANTICIPADAMENTE</t>
  </si>
  <si>
    <t>FECHA REINICIO 1</t>
  </si>
  <si>
    <t>FECHA REINICIO 2</t>
  </si>
  <si>
    <t>FECHA REINICIO 3</t>
  </si>
  <si>
    <t>TIPO DE 
DOCUMENTO DE QUIEN RECIBE EN CESION 1</t>
  </si>
  <si>
    <t>NUMERO DE DOCUMENTO</t>
  </si>
  <si>
    <t>NOMBRE DE QUIEN RECIBE EN CESION 1</t>
  </si>
  <si>
    <t>TIPO DE 
DOCUMENTO DE QUIEN RECIBE EN CESION 2</t>
  </si>
  <si>
    <t>NOMBRE DE QUIEN RECIBE EN CESION 2</t>
  </si>
  <si>
    <t>TIPO DE 
DOCUMENTO DE QUIEN RECIBE EN CESION  3</t>
  </si>
  <si>
    <t>NUMERO DE DOCUMENTO 3</t>
  </si>
  <si>
    <t>NOMBRE DE QUIEN RECIBE EN CESION 3</t>
  </si>
  <si>
    <t>N° DE SIPSE  MODIFICACION
ADICION  1</t>
  </si>
  <si>
    <t>N° CRP  MODIFICACION
ADICION 1</t>
  </si>
  <si>
    <t>VALOR ADICION 1</t>
  </si>
  <si>
    <t>TIEMPO PRORROGA 1 MESES</t>
  </si>
  <si>
    <t>TIEMPO PRORROGA 1 DIAS</t>
  </si>
  <si>
    <t>FECHA TERMINACION PRORROGA 1</t>
  </si>
  <si>
    <t>N° DE SIPSE  MODIFICACION
ADICION  2</t>
  </si>
  <si>
    <t>N° CRP  MODIFICACION
ADICION  2</t>
  </si>
  <si>
    <t>VALOR ADICION 2</t>
  </si>
  <si>
    <t>TIEMPO PRORROGA 2 MES</t>
  </si>
  <si>
    <t>FECHA TERMINACION PRORROGA 2</t>
  </si>
  <si>
    <t>N° DE SIPSE  MODIFICACION
ADICION  3</t>
  </si>
  <si>
    <t>N° CRP  MODIFICACION
ADICION  3</t>
  </si>
  <si>
    <t>VALOR ADICION 3</t>
  </si>
  <si>
    <t>TIEMPO PRORROGA 3 MES</t>
  </si>
  <si>
    <t>TIEMPO PRORROGA 3 DIAS</t>
  </si>
  <si>
    <t>FECHA TERMINACION PRORROGA 3</t>
  </si>
  <si>
    <t>VALOR TOTAL ADICION</t>
  </si>
  <si>
    <t>TIEMPO TOTAL PRORROGA MES</t>
  </si>
  <si>
    <t>TIEMPO TOTAL PRORROGA DIAS</t>
  </si>
  <si>
    <t>FECHA DE TERMINACION FINAL</t>
  </si>
  <si>
    <t>VALOR TOTAL DEL CONTRATO CON MODIFICACIONES</t>
  </si>
  <si>
    <t>TIEMPO TOTAL DEL CONTRATO CON MODIFICACIONES</t>
  </si>
  <si>
    <t>VALOR EJECUTADO</t>
  </si>
  <si>
    <t>VALOR POR LIBERAR</t>
  </si>
  <si>
    <t>FECHA DE NACIMIENTO</t>
  </si>
  <si>
    <t>AFILIACION RIESGO ARL</t>
  </si>
  <si>
    <t>FECHA CONSULTA POLIZAS</t>
  </si>
  <si>
    <t>FECHA DE NACIMIENTO CESIONARIO</t>
  </si>
  <si>
    <t>CORREO CESIONARIO</t>
  </si>
  <si>
    <t>DIRECCION CESIONARIO</t>
  </si>
  <si>
    <t>TELEFONO CESIONARIO</t>
  </si>
  <si>
    <t>VALOR DE LA CESION DEL CONTRATO</t>
  </si>
  <si>
    <t>ESTADO EN SECOP II</t>
  </si>
  <si>
    <t>ESTADO TEMPORAL</t>
  </si>
  <si>
    <t>FECHA LIQUIDACION</t>
  </si>
  <si>
    <t>ABOGADO GESTOR</t>
  </si>
  <si>
    <t>SUPERVISOR</t>
  </si>
  <si>
    <t>NUMERO DE RADICADO ORFEO SUPERVISION</t>
  </si>
  <si>
    <t>FECHA DE ULTIMO RADICADO</t>
  </si>
  <si>
    <t>OBSERVACIONES</t>
  </si>
  <si>
    <t>Contratos de prestación de servicios profesionales y de apoyo a la gestión</t>
  </si>
  <si>
    <t>Contratación directa</t>
  </si>
  <si>
    <t>CD Prestación de servicios profesionales y de apoyo a la gestión, o para la ejecución de trabajos artísticos que sólo puedan encomendarse a determinadas personas naturales;</t>
  </si>
  <si>
    <t>C.C.</t>
  </si>
  <si>
    <t>PERSONA NATURAL</t>
  </si>
  <si>
    <t>ASEGURADORA SOLIDARIA</t>
  </si>
  <si>
    <t>INVERSION</t>
  </si>
  <si>
    <t>PLANEACION</t>
  </si>
  <si>
    <t>LADY JOHANA ORDOÑEZ GUERRERO</t>
  </si>
  <si>
    <t>CR 18 N° 18-58</t>
  </si>
  <si>
    <t>DESPACHO</t>
  </si>
  <si>
    <t>SEGUROS MUNDIAL</t>
  </si>
  <si>
    <t>TERMINADO</t>
  </si>
  <si>
    <t>EN EJECUCION</t>
  </si>
  <si>
    <t>LUISA BIBIANA MEDINA RODRIGUEZ</t>
  </si>
  <si>
    <t>SURAMERICANA</t>
  </si>
  <si>
    <t>EDNA MARGARITA DAVILA NOVOA</t>
  </si>
  <si>
    <t>CDI</t>
  </si>
  <si>
    <t>JHON FREDY CABRERA AYA</t>
  </si>
  <si>
    <t>OMAIRA BOADA GARCIA</t>
  </si>
  <si>
    <t>MARIA ELENA ORTEGA AMAYA</t>
  </si>
  <si>
    <t>JOHN GUERRERO PIÑEROS</t>
  </si>
  <si>
    <t>SEGUROS DEL ESTADO</t>
  </si>
  <si>
    <t>LUIS EDUARDO PEÑARANDA PINEDA</t>
  </si>
  <si>
    <t>CESAR MAURICIO CACERES HERNANDEZ</t>
  </si>
  <si>
    <t>BUCARAMANGA</t>
  </si>
  <si>
    <t>TECNICO</t>
  </si>
  <si>
    <t>JAIRO ESTEBAN SARASTY HUERTAS</t>
  </si>
  <si>
    <t xml:space="preserve">No aplica </t>
  </si>
  <si>
    <t>NIT</t>
  </si>
  <si>
    <t>PERSONA JURIDICA</t>
  </si>
  <si>
    <t>FUNCIONAMIENTO</t>
  </si>
  <si>
    <t>JUANITA DIAZ VILLALOBOS</t>
  </si>
  <si>
    <t>HUGO JAVIER RUBIO RODRIGUEZ</t>
  </si>
  <si>
    <t>GLORIA MATILDE SANTANA CASALLAS</t>
  </si>
  <si>
    <t>SERGIO ANDRES FORERO FAJARDO</t>
  </si>
  <si>
    <t>NAYARA TORRES RANGEL</t>
  </si>
  <si>
    <t>BOGOTÁ</t>
  </si>
  <si>
    <t>Suministro</t>
  </si>
  <si>
    <t>Contratación mínima cuantia</t>
  </si>
  <si>
    <t>X</t>
  </si>
  <si>
    <t>CESAR AUGUSTO SABOGAL TARAZONA</t>
  </si>
  <si>
    <t>ELVIS ENRIQUE DONADO PAREJO</t>
  </si>
  <si>
    <t>MARCO GABRIEL LOPEZ POLO</t>
  </si>
  <si>
    <t>LORICA</t>
  </si>
  <si>
    <t>MARCO ANTONIO PEREZ JIMENEZ</t>
  </si>
  <si>
    <t>LIGIA PAOLA GOMEZ VARGAS</t>
  </si>
  <si>
    <t>JONNATHAN ORLANDO BORRERO OVALLE</t>
  </si>
  <si>
    <t>CARMENZA AGUILAR CERVERA</t>
  </si>
  <si>
    <t>O23011603450000002152</t>
  </si>
  <si>
    <t>ANDRES LEONARDO CARRERO JAIMES</t>
  </si>
  <si>
    <t>TERMINACION ANTICIPADA</t>
  </si>
  <si>
    <t>IVAN FRANCISCO ANZOLA PEREZ</t>
  </si>
  <si>
    <t>ASEGURADORA SOLIDARIA DE COLOMBIA</t>
  </si>
  <si>
    <t>ELIZABETH FRANCO CASTRO</t>
  </si>
  <si>
    <t>KATHERINE PEÑA</t>
  </si>
  <si>
    <t>DIANA ESMERALDA CARRILLO ACOSTA</t>
  </si>
  <si>
    <t>BIBIANA MARIN AMEZQUITA</t>
  </si>
  <si>
    <t>SEGUROS DEL ESTADO SA</t>
  </si>
  <si>
    <t>HILDA YAMILE GUERRERO CARRILLO</t>
  </si>
  <si>
    <t>JEIMY PAOLA GONZALEZ VELASQUEZ</t>
  </si>
  <si>
    <t>CAROLINA RODRIGUEZ JIMENEZ</t>
  </si>
  <si>
    <t>Compraventa de bienes muebles</t>
  </si>
  <si>
    <t>JOHANA PATRICIA ROMERO SANCHEZ</t>
  </si>
  <si>
    <t>Seguros</t>
  </si>
  <si>
    <t>Selección abreviada</t>
  </si>
  <si>
    <t xml:space="preserve">SA menor cuantía </t>
  </si>
  <si>
    <t>Contratos de prestación de servicios</t>
  </si>
  <si>
    <t xml:space="preserve">SA Subasta inversa </t>
  </si>
  <si>
    <t>SUSPENDIDO</t>
  </si>
  <si>
    <t>Contratos interadministrativos</t>
  </si>
  <si>
    <t>CD Contratos interadministrativos</t>
  </si>
  <si>
    <t>Convenios de cooperacion</t>
  </si>
  <si>
    <t>Obra pública</t>
  </si>
  <si>
    <t>Licitación pública</t>
  </si>
  <si>
    <t>FIRMADO</t>
  </si>
  <si>
    <t>YESID ALEXANDER SANCHEZ NARVAEZ</t>
  </si>
  <si>
    <t>Arrendamiento de bienes inmuebles</t>
  </si>
  <si>
    <t>CD El arrendamiento o adquisición de inmuebles</t>
  </si>
  <si>
    <t>LUISA MILENA ARIAS SIERRA</t>
  </si>
  <si>
    <t>CUCUTA</t>
  </si>
  <si>
    <t>Interventoría</t>
  </si>
  <si>
    <t>Concurso de méritos</t>
  </si>
  <si>
    <t>SURAMERICANA DE SEGUROS</t>
  </si>
  <si>
    <t>JORGE LEONARDO RENDON ARAQUE</t>
  </si>
  <si>
    <t>HUGO ALBERTO CARRILLO GOMEZ</t>
  </si>
  <si>
    <t>VILLAVICENCIO</t>
  </si>
  <si>
    <t>DUITAMA</t>
  </si>
  <si>
    <t>JOSÉ EDISON LOZADA QUINTERO</t>
  </si>
  <si>
    <t>YASMIN ARIZA ULLOA</t>
  </si>
  <si>
    <t>PASTO</t>
  </si>
  <si>
    <t>LUISA FERNANDA MARTINEZ CAMACHO</t>
  </si>
  <si>
    <t>CC</t>
  </si>
  <si>
    <t>En ejecución</t>
  </si>
  <si>
    <t>NATHALY NAVAS</t>
  </si>
  <si>
    <t>CAROLINA SUAREZ CABEZA</t>
  </si>
  <si>
    <t>ALCALDESA</t>
  </si>
  <si>
    <t>ARCHIVO</t>
  </si>
  <si>
    <t>SANDRA JANETH ANZOLA VELANDIA</t>
  </si>
  <si>
    <t>María Magdalena Polanco Echeverry</t>
  </si>
  <si>
    <t>EDINSON AGUJA MATOMA</t>
  </si>
  <si>
    <t>BARRANQUILLA</t>
  </si>
  <si>
    <t>GERMAN OSWALDO SALINAS BERMUDEZ</t>
  </si>
  <si>
    <t>63-46-101002498</t>
  </si>
  <si>
    <t>SANDRA LILIANA QUEVEDO RAMIREZ</t>
  </si>
  <si>
    <t>LUIS FELIPE RODRIGUEZ RAMIREZ</t>
  </si>
  <si>
    <t>LUISA FERNANDA GUZMAN MARTINEZ</t>
  </si>
  <si>
    <t>ALVIS RAFAEL PAZ CANCHILA</t>
  </si>
  <si>
    <t>MAICAO</t>
  </si>
  <si>
    <t>HECTOR DANIEL COCA GOMEZ</t>
  </si>
  <si>
    <t>XIOMARA MARLENE HOYOS RODRIGUEZ</t>
  </si>
  <si>
    <t>JAIRO ALEJANDRO LEON ACUÑA</t>
  </si>
  <si>
    <t>05/05/2022</t>
  </si>
  <si>
    <t>YAZMÍN ARIZA ULLOA</t>
  </si>
  <si>
    <t>JUAN PABLO GOMEZ TORRES</t>
  </si>
  <si>
    <t>Apoyar administrativa y asistencialmente a las Inspecciones de Policia de la Localidad</t>
  </si>
  <si>
    <t>AIDA LEMUS CHOIS</t>
  </si>
  <si>
    <t>MARTA MERCEDES CHICUE AMEZQUITA</t>
  </si>
  <si>
    <t>TUNJA</t>
  </si>
  <si>
    <t>NEIVA</t>
  </si>
  <si>
    <t>SIACHOQUE</t>
  </si>
  <si>
    <t>YANINA DEL PILAR AREVALO ARIZA</t>
  </si>
  <si>
    <t>JAVIER RODRIGO HERNANDEZ MENESES</t>
  </si>
  <si>
    <t>OSCAR FELIPE AVILA BLANCO</t>
  </si>
  <si>
    <t>ROSSY PATRICIA PIMIENTA VELASQUEZ</t>
  </si>
  <si>
    <t>MAYRA ALEJANDRA SOTO ARCOS</t>
  </si>
  <si>
    <t>DIANA ALEJANDRA PARRA RODRIGUEZ</t>
  </si>
  <si>
    <t>JHONN DAIRO MARTINEZ HEJEILE</t>
  </si>
  <si>
    <t xml:space="preserve">DIANA CHRISTINA CORDOVEZ MENDEZ </t>
  </si>
  <si>
    <t>CAROLINA VARGAS RODRIGUEZ</t>
  </si>
  <si>
    <t>SANDRA LORENA QUINTERO CHAVEZ</t>
  </si>
  <si>
    <t>SILVANA JARAMILLO CABRERA</t>
  </si>
  <si>
    <t>ANDRES MAURICIO RODRIGUEZ</t>
  </si>
  <si>
    <t>ANGELA MARIA BOHORQUEZ BEDOYA</t>
  </si>
  <si>
    <t>ADRIANA MARIA GUERRERO TOVAR</t>
  </si>
  <si>
    <t>JIDY FERNANDEZ &amp; CIA S EN C S</t>
  </si>
  <si>
    <t>N/A</t>
  </si>
  <si>
    <t>Sociedad en Comandita Simple colombiana</t>
  </si>
  <si>
    <t>Validar observacion</t>
  </si>
  <si>
    <t>20226320002533</t>
  </si>
  <si>
    <t>22/03/2022</t>
  </si>
  <si>
    <t>Sociedad de Responsabilidad Limitada colombiana</t>
  </si>
  <si>
    <t>Sociedad Anónima Cerrada Colombiana</t>
  </si>
  <si>
    <t>COMPAÑIA MUNDIAL DE SEGUROS SA</t>
  </si>
  <si>
    <t>Sociedad por acciones simplificada</t>
  </si>
  <si>
    <t>COLOMBIANA DE SOFTWARE Y HARDWARE COLSOF SA</t>
  </si>
  <si>
    <t>COTA</t>
  </si>
  <si>
    <t>JORGE LUIS OVIEDO HERNANDEZ</t>
  </si>
  <si>
    <t>MAYRA ALEJANDRA SOTO</t>
  </si>
  <si>
    <t>PROGRAMA DE LAS NACIONES UNIDAS PARA EL DESARROLLO (PNUD)</t>
  </si>
  <si>
    <t>x</t>
  </si>
  <si>
    <t>USAQUEN</t>
  </si>
  <si>
    <t>PROFESIONAL ADMINISTRADORA DE EMPRESAS</t>
  </si>
  <si>
    <t>HERNAN DARIO COCUNUBO GARCIA</t>
  </si>
  <si>
    <t>Compraventa de bienes inmuebles</t>
  </si>
  <si>
    <t xml:space="preserve">SEGUROS MUNDIAL </t>
  </si>
  <si>
    <t>HECTOR JOSE GARCIA SANTIAGO</t>
  </si>
  <si>
    <t>GIOVANNA ANDREA GOMEZ GOMEZ</t>
  </si>
  <si>
    <t>ARMENIA</t>
  </si>
  <si>
    <t>FDLT-CA-001-2021</t>
  </si>
  <si>
    <t>https://community.secop.gov.co/Public/Common/GoogleReCaptcha/Index?previousUrl=https%3a%2f%2fcommunity.secop.gov.co%2fPublic%2fTendering%2fOpportunityDetail%2fIndex%3fnoticeUID%3dCO1.NTC.1716927%26isFromPublicArea%3dTrue%26isModal%3dFalse</t>
  </si>
  <si>
    <t>ENTREGAR AL FONDO DE DESARROLLO LOCAL DE TEUSAQUILLO A TÍTULO DE ARRENDAMIENTO, EL USO Y GOCE DEL INMUEBLE UBICADO EN LA CALLE 39B # 19-30, PARA EL FUNCIONAMIENTO DE LA SEDE ADMINISTRATIVA DE LA ALCAL</t>
  </si>
  <si>
    <t>HOLDINGRIP SAS</t>
  </si>
  <si>
    <t>LUIS MIGUEL PACHÓN ESCOBAR</t>
  </si>
  <si>
    <t>11-44-101162754</t>
  </si>
  <si>
    <t>5000119639 0002</t>
  </si>
  <si>
    <t>01 de febrero  2021</t>
  </si>
  <si>
    <t>GINA MARCELA PÉREZ PRENS</t>
  </si>
  <si>
    <t>DIANA CHRISTINA CORDOVEZ MENDEZ/YAZMIN ARIZA</t>
  </si>
  <si>
    <t>20216300000873/20216300000633</t>
  </si>
  <si>
    <t>15/02/2021</t>
  </si>
  <si>
    <t>YA ESTA TERMINADO</t>
  </si>
  <si>
    <t>FDLT-CPS-002-2021</t>
  </si>
  <si>
    <t>Apoyar asistencialmente a la Alcaldia Local de Teusaquillo, en el manejo y seguimiento de la Agenda de la Alcaldesa Local y demas tramites administrativos de carácter secretarial en el Despacho</t>
  </si>
  <si>
    <t>BACHILLER</t>
  </si>
  <si>
    <t>17-46-101017162</t>
  </si>
  <si>
    <t>5000120197 0001</t>
  </si>
  <si>
    <t>02  de febrero 2021</t>
  </si>
  <si>
    <t>133011605570000002169</t>
  </si>
  <si>
    <t>DIANA MARCELA CANO</t>
  </si>
  <si>
    <t>20216300000553</t>
  </si>
  <si>
    <t>14/02/2021</t>
  </si>
  <si>
    <t>NO REGISTRA RADICADO</t>
  </si>
  <si>
    <t>FDLT-CPS-003-2021</t>
  </si>
  <si>
    <t>Prestar los servicios profesionales para el agenciamiento,formulacion, y seguimiento de los proyectos de Inversion del Plan de desarrollo Local 2021-2024</t>
  </si>
  <si>
    <t>ECONOMISTA ESP ADMINISTRACION FINANCIERA</t>
  </si>
  <si>
    <t>33-44-101209190</t>
  </si>
  <si>
    <t>5000120199 0001</t>
  </si>
  <si>
    <t>MARCELA MONSALVE G</t>
  </si>
  <si>
    <t>YULI ESMERALDA HERNANDEZ SILVA</t>
  </si>
  <si>
    <t>FDLT-CPS-004-2021</t>
  </si>
  <si>
    <t xml:space="preserve">	FDLT-CPS-004-2021</t>
  </si>
  <si>
    <t>Prestar los servicos de apoyo a la gestion en la ejecucion del proceso de correspondencia que se genera  en el CDI de la Alcaldia Local</t>
  </si>
  <si>
    <t>MARISOL QUINTAS CHANG</t>
  </si>
  <si>
    <t>12-46-101044294</t>
  </si>
  <si>
    <t>5000120212 0001</t>
  </si>
  <si>
    <t>JORGE RUANO</t>
  </si>
  <si>
    <t>FDLT-CPS-005-2021</t>
  </si>
  <si>
    <t>Prestar los servicios profesionales,para apoyar juridicamente los procesos de selección de la actividad contractual del Fondo de Desarrollo Local de Teusaquillo</t>
  </si>
  <si>
    <t xml:space="preserve">JOSE ALEXANDER ROMERO TABLA </t>
  </si>
  <si>
    <t>Chachagui</t>
  </si>
  <si>
    <t>ABOGADO ESPECIALISTA CONTRATACION</t>
  </si>
  <si>
    <t xml:space="preserve">	12-46-101044371</t>
  </si>
  <si>
    <t>5000120214 0001</t>
  </si>
  <si>
    <t>FDLT-CPS-006-2021</t>
  </si>
  <si>
    <t>Prestar los servicios profesionales de apoyo juridico en  todo lo relacionado con la actividad contractual del Fondo de Desarrollo Local Teusaquillo en sus etapas pre contractual, contractual y poscontractual</t>
  </si>
  <si>
    <t>JORGE CAMILO RUANO</t>
  </si>
  <si>
    <t>28760386 - 13894990</t>
  </si>
  <si>
    <t>5000120206 0001</t>
  </si>
  <si>
    <t>HERNAN FRANCISCO TOVAR MOSQUERA</t>
  </si>
  <si>
    <t>FDLT-CPS-007-2021</t>
  </si>
  <si>
    <t>Prestar  sus servicios profesionales en el area de Gestion de desarrollo local, apoyando el seguimiento, analisis y la presentacion de la informacion financiera y contable en cumplimiento al marco normativo contable</t>
  </si>
  <si>
    <t>PROFESIONAL CONTADURIA</t>
  </si>
  <si>
    <t>CONTABILIDAD</t>
  </si>
  <si>
    <t>33-44-101209228</t>
  </si>
  <si>
    <t>5000190196 0001</t>
  </si>
  <si>
    <t>LUIS FERNANDO MENDEZ</t>
  </si>
  <si>
    <t>FDLT-CPS-008-2021</t>
  </si>
  <si>
    <t xml:space="preserve">	FDLT-CPS-008-2021</t>
  </si>
  <si>
    <t>Apoyar en las tareas operativas de cacacter archivistico desarrolladas en la Alcaldia Local para garantizar la aplicación correcta de los procedimientos tecnicos</t>
  </si>
  <si>
    <t>TECNICO GESTION DOCUMENTAL</t>
  </si>
  <si>
    <t>390 47 994000057379</t>
  </si>
  <si>
    <t>5000122050 0001_x000D_</t>
  </si>
  <si>
    <t>04  de febrero 2021</t>
  </si>
  <si>
    <t>FDLT-CPS-009-2021</t>
  </si>
  <si>
    <t xml:space="preserve">	FDLT-CPS-009-2021</t>
  </si>
  <si>
    <t>Prestar sus servicios profesionales en la proyeccion, sustanciacion, seguimiento, ejecucion y depuracion de los procesos, procedimientos y actividades  del Sistema Integrado de Gestion de calidad y la implenetacion de sus herramientas de gestion de la Alcladia Local de Teusaquillo</t>
  </si>
  <si>
    <t>ANDREA CABALLERO</t>
  </si>
  <si>
    <t>ADMINISTRADOR PUBLICO</t>
  </si>
  <si>
    <t>3017651174 - 3057542736</t>
  </si>
  <si>
    <t>NB-100151963</t>
  </si>
  <si>
    <t xml:space="preserve"> 5000121518 0001</t>
  </si>
  <si>
    <t>03  de febrero 2021</t>
  </si>
  <si>
    <t>FDLT-CPS-010-2021</t>
  </si>
  <si>
    <t xml:space="preserve">	FDLT-CPS-010-2021</t>
  </si>
  <si>
    <t>Prestar los servicios profesionales en el area de Gestion de Desarrollo Local de Teusaquillo para  apoyar tecnicamente a los reponsable e integrantes de los procesos de implementacion de herramientas de gestion,siguiendo los lineamientos  metodologicos establecidos por la Oficina Asesora de Planeacion de la Secretaria Distrital de Gobierno</t>
  </si>
  <si>
    <t>BLANCA LEIDY NAVARRO</t>
  </si>
  <si>
    <t>39-44-101122103</t>
  </si>
  <si>
    <t>5000121523 0001</t>
  </si>
  <si>
    <t>FDLT-CPS-011-2021</t>
  </si>
  <si>
    <t xml:space="preserve">	FDLT-CPS-011-2021</t>
  </si>
  <si>
    <t>Prestar los servicios para operar los vehiculos asignados, realizando de manera oportuna, eficiente y segura los desplazamientos de los funcionarios del Fondo de Desarrollo Local de Teusaquillo en cumplimiento de las actividades propias de la Administracion local</t>
  </si>
  <si>
    <t>LUIS ALFREDO  GONZALEZ ROJAS</t>
  </si>
  <si>
    <t xml:space="preserve">	63-46-101002601</t>
  </si>
  <si>
    <t xml:space="preserve"> 5000124126 0001</t>
  </si>
  <si>
    <t>08  de febrero 2021</t>
  </si>
  <si>
    <t>VIVIANA POVEDA/CAROLINA SUAREZ CABEZA</t>
  </si>
  <si>
    <t>20216320007143/0553</t>
  </si>
  <si>
    <t>04/11/2021</t>
  </si>
  <si>
    <t>FDLT-CPS-012-2021</t>
  </si>
  <si>
    <t xml:space="preserve">	FDLT-CPS-012-2021</t>
  </si>
  <si>
    <t>Prestar los servicios profesionales al despacho de la Alcaldia Local de Teusaquillo en el diseño de estrategias, la emision de lineamientos, la coordinacion y seguimiento de todas las actividades de manera transversal y de orden administrativo y financiero en procura del fortalecimiento y el desarrollo institucional del Fondo de Desarrollo Local  de Teusaquillo</t>
  </si>
  <si>
    <t>LUIS FERNANDO MENDEZ AVILA</t>
  </si>
  <si>
    <t>ADMINISTRADOR PUBLICO ESP. POLITICA PUBLICA</t>
  </si>
  <si>
    <t xml:space="preserve">	14-46-101047962</t>
  </si>
  <si>
    <t>5000121526 0001</t>
  </si>
  <si>
    <t>FDLT-CPS-013-2021</t>
  </si>
  <si>
    <t>El contrato que se pretende celebrar tendra por objeto,prestar los servicios profesionales en el Area Gestion de Desarrollo Local de Teusaquillo, para apoyar las actividades de elaboracion,seguimiento,actualizacion, sustanciacion y liquidacion  de los diferentes proyectos y contratos que se financian con los rubros de funcionamiento y demas componentes  asignados del proyecto  2169  que coadyuven al desarrollo  y fortalecimiento institucional</t>
  </si>
  <si>
    <t>14-46-101048410</t>
  </si>
  <si>
    <t xml:space="preserve"> 5000124127 0001_x000D_</t>
  </si>
  <si>
    <t>FDLT-CPS-014-2021</t>
  </si>
  <si>
    <t xml:space="preserve">	FDLT-­CPS-­014-­2021</t>
  </si>
  <si>
    <t>Prestar sus servicios profresionales  en el Area de Gestion de Desarrollo Local, presupuesto, apoyando la elaboracion, seguimiento, analisis  y administracion del presupuesto del Fondo de Desarrollo Local de Teusaquillo</t>
  </si>
  <si>
    <t>OSCAR  GYOVANNY CONTRERAS NOVOA</t>
  </si>
  <si>
    <t>CAQUEZA</t>
  </si>
  <si>
    <t>PROFESIONAL ADMINISTRADOR PUBLICO</t>
  </si>
  <si>
    <t>14-46-101047934</t>
  </si>
  <si>
    <t>5000121354 0001</t>
  </si>
  <si>
    <t>FDLT-CPS-015-2021</t>
  </si>
  <si>
    <t xml:space="preserve">	FDLT-CPS-015-2021</t>
  </si>
  <si>
    <t>Prestar los servicios profesionales como Ingeniero de sistemas brindando asistencia y soporte tecnico de sofware, hardware, equipos, programas y usuarios  de la Alcaldia Local de Teusaquillo  y la Junta Administradora Local de Teusaquillo</t>
  </si>
  <si>
    <t>SYRUS ASDRUBAL PACHECO</t>
  </si>
  <si>
    <t>INGENIERO ESPECIALISTA EN TECNOLOGIA</t>
  </si>
  <si>
    <t>14-46-101051670</t>
  </si>
  <si>
    <t>5000122055 0002</t>
  </si>
  <si>
    <t>VIVIANA POVEDA</t>
  </si>
  <si>
    <t>FDLT-CPS-016-2021</t>
  </si>
  <si>
    <t>Prestar los servivcios profesionales para apoyar al despacho de la Alcaldesa Local en la gestion de los procesos  administrativos que coadyuven al fortalecimiento institucional en torno a las actividades  que realiza el Fondo de Desarrollo Local en sus diferentes dependencias</t>
  </si>
  <si>
    <t>JENY VIVANA POVEDA CORREDOR</t>
  </si>
  <si>
    <t>ADMINISTRADOR PUBLICO ESP. GESTION PUBLICA</t>
  </si>
  <si>
    <t xml:space="preserve">	980 47 994000015938</t>
  </si>
  <si>
    <t>5000122863 0001</t>
  </si>
  <si>
    <t>05  de febrero 2021</t>
  </si>
  <si>
    <t>FDLT-CPS-017-2021</t>
  </si>
  <si>
    <t>Prestar los servicios profesionales en el Area de Gestion de Desarrollo Local de Teusaquillo para apoyar las actividades de elaboracion, seguimiento, actualizacion y liquidacion de diferentes proyectos  y contratos que se financian  con los rubros de funcionamiento y demas componentes asignados del Proyecto 2169  que coadyuven  al desarrollo y fortalecimiento institucional</t>
  </si>
  <si>
    <t>PROFESIONAL INGENIERO INDUSTRIAL</t>
  </si>
  <si>
    <t>39-44-101122142</t>
  </si>
  <si>
    <t>5000122843 0001</t>
  </si>
  <si>
    <t>FDLT-CPS-018-2021</t>
  </si>
  <si>
    <t>Prestar los  servicios profesionales para apoyar la formulacion,ejecucion , seguimiento y mejora continua de las herramientas que conforman la Gestion Ambiental Institucional de la Alcaldia Local de Teusaquillo</t>
  </si>
  <si>
    <t>KAREN ALEJANDRA PAZOS</t>
  </si>
  <si>
    <t>PROF. ING. AMBIENTAL ESPECIALISTA SISO</t>
  </si>
  <si>
    <t>33-44-101209375</t>
  </si>
  <si>
    <t>5000124046 0001</t>
  </si>
  <si>
    <t>FDLT-CPS019-2021</t>
  </si>
  <si>
    <t xml:space="preserve">	FDLT-CPS-019-2021</t>
  </si>
  <si>
    <t>Apoyar administrativa y asistencialmente el Area de Gestion de Desarrollo Local en el marco del Plan de Gestion Local para la vigencia 2021</t>
  </si>
  <si>
    <t>TECNOLOGO ADMINISTRACION</t>
  </si>
  <si>
    <t xml:space="preserve">	39-44-101122159</t>
  </si>
  <si>
    <t>5000122848 0001</t>
  </si>
  <si>
    <t>FDLT-CPS-020-2021</t>
  </si>
  <si>
    <t xml:space="preserve">	FDLT-CPS-020-2021</t>
  </si>
  <si>
    <t>Prestar servicios profesionales, para realizar la formulacion y supervision del proyecto de Inversion 2162-Teusaquillo Localidad segura para las mujeres, y demas actividades requeridas en el marco  del Plan de Desarrollo Local 2021-2024</t>
  </si>
  <si>
    <t>LIZETH CAROLINA QUIROGA CUBILLOS</t>
  </si>
  <si>
    <t xml:space="preserve">PROF. EN GOBIERNO Y RELACIONES INTERNACIONALES ESP. GOB. Y POLIT. PUBLICA </t>
  </si>
  <si>
    <t>12-46-101044895</t>
  </si>
  <si>
    <t>5000124128 0001</t>
  </si>
  <si>
    <t>13-3011603400000002162</t>
  </si>
  <si>
    <t>BIBIANA MEDINA</t>
  </si>
  <si>
    <t>FDLT-CPS-021-2021</t>
  </si>
  <si>
    <t>Prestar  servicios profesionales para realizar  la formulacion y supervision del proyecto 2072- Teusaquillo referente en Deporte, recreacion y actividad fisica y demas actividades requeridas en marco del Plan de Desarrollo Local 2021-2024</t>
  </si>
  <si>
    <t>JAIRO LEON VARGAS</t>
  </si>
  <si>
    <t>PROF. CIENCIAS POLITICAS ESP. Y MAESTRIA EN GESTION URBANA</t>
  </si>
  <si>
    <t>NB-100152698</t>
  </si>
  <si>
    <t>5000124952 0001</t>
  </si>
  <si>
    <t>09  de febrero 2021</t>
  </si>
  <si>
    <t>13-3011601200000002072</t>
  </si>
  <si>
    <t>20216300000903</t>
  </si>
  <si>
    <t>22/02/2021</t>
  </si>
  <si>
    <t>FDLT-CPS-022-2021</t>
  </si>
  <si>
    <t xml:space="preserve">	FDLT-CPS-022-2021</t>
  </si>
  <si>
    <t>Apoyar la gestion documental de la Alcaldia Local, para la implementacion del proceso de verificacion, soporte y acompañamiento,en el diseño de las atividades propias de los procesos y actuaciones administrativas existentes</t>
  </si>
  <si>
    <t xml:space="preserve">TECNICO LABORAL CONTABLE </t>
  </si>
  <si>
    <t xml:space="preserve">	15-46-101019948</t>
  </si>
  <si>
    <t>5000124957 0001</t>
  </si>
  <si>
    <t>13-3011605570000002172</t>
  </si>
  <si>
    <t>SANDRA ANZOLA/ERWIN NIÑO</t>
  </si>
  <si>
    <t>20216320004643/1893/0553</t>
  </si>
  <si>
    <t>FDLT-CPS-023-2021</t>
  </si>
  <si>
    <t>Prestar usus servicios personales para apoyar al Fondo de Desarrollo Local de Teusaquillo en los tramites administrativos que se requieran en el marco de los pcocesos  pre contractuales,contractuales, y pos contractuales  adelantados en cumplimiento de los proyectos  previstos en el Plan de Desarrollo Economico, Social,Ambiental y de Obras Publicas para la Localidad de Teusaquillo 2021-2024 Un Nuevo Contrato Social y Ambiental para Teusaquillo y de acuerdo al plan anual de Adqusiciones</t>
  </si>
  <si>
    <t>NATHALY NAVAS CHAVEZ</t>
  </si>
  <si>
    <t>PROF. DERECHO</t>
  </si>
  <si>
    <t>39-44-101122268</t>
  </si>
  <si>
    <t>5000124961 0001</t>
  </si>
  <si>
    <t>13-3011605570000002169</t>
  </si>
  <si>
    <t>HERNAN QUIÑONEZ</t>
  </si>
  <si>
    <t>FDLT-CPS-024-2021</t>
  </si>
  <si>
    <t xml:space="preserve">	FDLT-CPS-024-2021</t>
  </si>
  <si>
    <t>Prestar los  servicIos profesionales para adelantar y desarrollar los tramites juridicos relacionados con la actividad contractual  del Fondo de Desarrollo Local</t>
  </si>
  <si>
    <t>DIANA MARCELA CANO PIÑEROS</t>
  </si>
  <si>
    <t>PROF. JURISPRUDENCIA ESP. DERECHO PENAL Y ESP. TICS</t>
  </si>
  <si>
    <t>39-44-101122253</t>
  </si>
  <si>
    <t xml:space="preserve"> 5000124965 0001</t>
  </si>
  <si>
    <t>FDLT-CPS-025-2021</t>
  </si>
  <si>
    <t>Apoyar asistencialmente a la Alcaldia Local de Teusaquilloa las actividades asistenciales y operativas que se requieran para el correcto funcionamiento de la Juna Administradora Local</t>
  </si>
  <si>
    <t>15-46-101019949</t>
  </si>
  <si>
    <t>5000124967 0001</t>
  </si>
  <si>
    <t>OSCAR MONROY</t>
  </si>
  <si>
    <t>FDLT-CPS-026-2021</t>
  </si>
  <si>
    <t xml:space="preserve">Prestar sus servicios de apoyo a la gestion  para que realice las actividades concernientes a los tramites relacionados con la recepcion, organización,entrada, salida de materiales y suministros, bienes y equipos solicitados por las diferentes Areas que conforman la Alcaldia Local de Teusaquillo </t>
  </si>
  <si>
    <t>JHONN  DAIRO  MARTINEZ HEJEILE</t>
  </si>
  <si>
    <t>2886724-3</t>
  </si>
  <si>
    <t>5000124972 0001</t>
  </si>
  <si>
    <t>DIANA CORDOBEZ</t>
  </si>
  <si>
    <t>FDLT-CPS-027-2021</t>
  </si>
  <si>
    <t>Prestar los servicios para operar los vehiculos asignados, realizando de manera oportuna, eficiente y segura los desplazamientos de los funcionarios del Fondo de Desarrollo Local de Teusaquillo en cumplimiento de las actividades propias de la administracion Local</t>
  </si>
  <si>
    <t>JOSE HERNANDO LEON</t>
  </si>
  <si>
    <t xml:space="preserve">	39-44-101122291</t>
  </si>
  <si>
    <t xml:space="preserve"> 5000125568 0001</t>
  </si>
  <si>
    <t>10  de febrero 2021</t>
  </si>
  <si>
    <t>FDLT-CPS-028-2021</t>
  </si>
  <si>
    <t xml:space="preserve">	FDLT-CPS-028-2021</t>
  </si>
  <si>
    <t>Prestar los servicios profesionales para realizar la formulacion y supervision del proyecto 2094- Teusaquillo  Constuyendo Acciones para el Fortalecimiento de las Capacidades de la gente,la reactivacion economica y el impulso empresarial e indusrial de la Localidad y demas actividades  requeridas en el marco del Plan de Desarrollo Local 2021-2024</t>
  </si>
  <si>
    <t>PROF. FINANZAS Y RELACIONES INTERNAL ESP. GESTION PROYECTOS</t>
  </si>
  <si>
    <t>980 47 994000016012</t>
  </si>
  <si>
    <t>5000125569 0001</t>
  </si>
  <si>
    <t>13-3011601060000002094</t>
  </si>
  <si>
    <t>FDLT-CPS-029-2021</t>
  </si>
  <si>
    <t>Apoyar el equipo de prensa y comunicaciones  de la Alcaldia Local en la creacion, realizacion,produccion, y edicion de videos, asi como el regsitro, edicion y la presentacion de fotografias de los acontecimientos,hechos y eventos externos  e internos de la Alcaldia Local, para ser utilizados como insumos de comunicacion  en los medios  digitales y audiovisualesespecialmente escritos</t>
  </si>
  <si>
    <t>DAVID FERNANDO GUACAS SiLVESTRE</t>
  </si>
  <si>
    <t>PROF. ARTES VISUALES</t>
  </si>
  <si>
    <t>39-44-101122343</t>
  </si>
  <si>
    <t>5000127046 0001</t>
  </si>
  <si>
    <t>12  de febrero 2021</t>
  </si>
  <si>
    <t>ESMERALDA HERNANDEZ</t>
  </si>
  <si>
    <t>FDLT-CPS-030-2021</t>
  </si>
  <si>
    <t xml:space="preserve">	FDLT-CPS-030-2021</t>
  </si>
  <si>
    <t>Apoyar el equipo de prensa y comunicaciones  de la Alcaldia Local en la realizacion de productos y piezas dogitales,impresas y publicitarias, de gran formato y de animacion grafica, asi como apoyar la produccion  y montaje de eventos</t>
  </si>
  <si>
    <t>MARIA CAMILA NARVAEZ ARTEAGA</t>
  </si>
  <si>
    <t>PROF. DISEÑO GRAFICO</t>
  </si>
  <si>
    <t>39-44-101122341</t>
  </si>
  <si>
    <t xml:space="preserve"> 5000127049 0001</t>
  </si>
  <si>
    <t>OSCAR JAVIER PEREZ NASTAR/MARTHA ENRIQUEZ/ESMERALDA HERNANDEZ</t>
  </si>
  <si>
    <t>20216320004163/1143/0903</t>
  </si>
  <si>
    <t>FDLT-CPS-031-2021</t>
  </si>
  <si>
    <t xml:space="preserve">	FDLT-CPS-031-2021</t>
  </si>
  <si>
    <t>Prestar los servicios profesionales para realizar la formulacion y supervision del proyecto de inversion 2116- Teusaquillo se embellece para los ciudadanos y demas actividades requeridas en el marco  del Plan de Desarrollo Local  2021-2024</t>
  </si>
  <si>
    <t>MARIA ELENA ORTEGA</t>
  </si>
  <si>
    <t>PAILITAS</t>
  </si>
  <si>
    <t>PROF. ING. AMBIENTAL</t>
  </si>
  <si>
    <t>14-46101049039</t>
  </si>
  <si>
    <t>5000127053 0002</t>
  </si>
  <si>
    <t>13-3011602380000002116</t>
  </si>
  <si>
    <t>20216300001143</t>
  </si>
  <si>
    <t>06/03/2021</t>
  </si>
  <si>
    <t>FDLT-CPS-032-2021</t>
  </si>
  <si>
    <t>032-2021 CPS-P (56306)</t>
  </si>
  <si>
    <t>Prestar los servicios profesionales para realizar la formulacion y supervision del proyecto de inversion 2160- Jovenes con futuro y demas actividades requeridas en el marco del Plan de Desarrollo Local 2021-2024</t>
  </si>
  <si>
    <t>PROF. ADMIN. PUBLICA . ESP GERENCIA SOCIAL</t>
  </si>
  <si>
    <t>25-46-101012849</t>
  </si>
  <si>
    <t>5000128242 0001</t>
  </si>
  <si>
    <t>15  de febrero 2021</t>
  </si>
  <si>
    <t>13-3011601170000002160</t>
  </si>
  <si>
    <t>FDLT-CPS-033-2021</t>
  </si>
  <si>
    <t xml:space="preserve">	033-2021 CPS-P (56364)</t>
  </si>
  <si>
    <t>Prestar los servivios profesionales para realizar la formulacion  y supervision  del proyecto 2045 Teusaquillo con un nuevo contrato social con igualdad de oportuidades para la inclusion  socialcomponente ingreso minimo y demas actividades  requeridas en el marco del Plan  de Desarrollo Local 2021-2024</t>
  </si>
  <si>
    <t>MARIA ALEJANDRA LOPEZ GUZMAN</t>
  </si>
  <si>
    <t>PROF. MAGISTER EN GOBERNANZA Y DERECHOS HUMANOS</t>
  </si>
  <si>
    <t>NO REGISTRA</t>
  </si>
  <si>
    <t>5000128243 0001</t>
  </si>
  <si>
    <t>13-3011601010000002045</t>
  </si>
  <si>
    <t>JOSÉ ALEXANDER ROMERO TABLA</t>
  </si>
  <si>
    <t>FDLT-CPS-034-2021</t>
  </si>
  <si>
    <t>034-2021 CPS-P (55441)</t>
  </si>
  <si>
    <t>Prestar los servicios porfesionales como referentede cultura local en el marco del proyecto 2094 Teusaquillo construyendo acciones  para el fortalecimiento de las capacidades  de la gente, la reactivacion economica  y el impulso empresarial e industria  de la Localdidad  y demas actividades requeridas  en el marco del Plan de Desarrollo Local  2021-2024</t>
  </si>
  <si>
    <t>CLIMACO ESTEBAN ZABALA RAMIREZ</t>
  </si>
  <si>
    <t>PROF. LICENCIADO EN COMUNICACIÓN AUDIOVISUAL</t>
  </si>
  <si>
    <t>21-44-101344316</t>
  </si>
  <si>
    <t xml:space="preserve"> 5000128886 0001</t>
  </si>
  <si>
    <t>16  de febrero 2021</t>
  </si>
  <si>
    <t>MARCELA MANOSALVE</t>
  </si>
  <si>
    <t>FDLT-CPS-035-2021</t>
  </si>
  <si>
    <t>035-2021 CPS-AG (57050)</t>
  </si>
  <si>
    <t>Apoyar las labores operativas requeridas para la promocion y conservacion de la seguridad ciudadana, convivencia y prevencion de conflictividades  en el marco de Plan de Desarrollo Local 2021-  2024 , especificamente en el  poryecto 2164- TEUSAQUILLO RESPIRA CONFIANZA Y SEGURIDAD CIUDADANA al igual que apoyar la articulacion, asistencia y acompañamiento de las actividades relacionadas con la mujer y equidad de genero , vendedores ambulantes, y habitante de calle</t>
  </si>
  <si>
    <t>NARCY JOHANNA MONOSALVA BERNAL</t>
  </si>
  <si>
    <t>PROF. TRABAJO SOCIAL ESP. SISTEMA DE GESTIÓN INTEGRAL DE MEDIO AMBIENTE</t>
  </si>
  <si>
    <t>98-047994000016064</t>
  </si>
  <si>
    <t xml:space="preserve"> 5000128905 0001</t>
  </si>
  <si>
    <t>13-3011603430000002164</t>
  </si>
  <si>
    <t>FDLT-CPS-036-2021</t>
  </si>
  <si>
    <t>036-2021 CPS-P (56675)</t>
  </si>
  <si>
    <t>Apoyar tecnicamente las distintas etapas de los procesos de competencia de las insopecciones de Policia 13A -13B -13C y 13D de la  Localidad según reparto</t>
  </si>
  <si>
    <t>FRANCISCO ANTONIO  TORRES TORRES</t>
  </si>
  <si>
    <t>PROF. ING. CIVIL ESP.  AMBIENTE Y DESARROLLO LOCAL</t>
  </si>
  <si>
    <t>390 · 47- 994000057978</t>
  </si>
  <si>
    <t xml:space="preserve"> 5000128907 0001_x000D_</t>
  </si>
  <si>
    <t>DIANA ORTIZ</t>
  </si>
  <si>
    <t>FDLT-CPS-037-2021</t>
  </si>
  <si>
    <t>037-2021 CPS-P (56665)</t>
  </si>
  <si>
    <t>Apoyar juridicamente la ejecucion de las acciones requeridas para la depuracion de las  actuaciones administrativas que cursan en la Alcaldia Local</t>
  </si>
  <si>
    <t>15-46101020230</t>
  </si>
  <si>
    <t>5000128909 0001</t>
  </si>
  <si>
    <t>ERWIN NIÑO</t>
  </si>
  <si>
    <t>FDLT-CPS-038-2021</t>
  </si>
  <si>
    <t xml:space="preserve">	038-2021 CPS-P (56675)</t>
  </si>
  <si>
    <t>Apoyar tecnicamente las distintas etapas de los procesos de competencia de las Inspecciones de Policia 13A -13B - 13C Y 13 D DE LA Localidad según reparto</t>
  </si>
  <si>
    <t>JOHANA ALEXANDRA ECHEVERRI ROJAS</t>
  </si>
  <si>
    <t>PROF. ARQUITECTURA ESP. GERENCIA OBRA</t>
  </si>
  <si>
    <t>33-44-101209671</t>
  </si>
  <si>
    <t>5000128916 0001_x000D_</t>
  </si>
  <si>
    <t>FDLT-CPS-039-2021</t>
  </si>
  <si>
    <t xml:space="preserve">	039-2021-CPS-P (56323)</t>
  </si>
  <si>
    <t>Prestar los servicios profesionales para realizar la formulacion  y supervision  del proyecto inversion  2049 Teusaquillo entorno protector para los niños y las niñas y demas actividades  requeridas en el marco  del Plan de Desarrollo Local  2021-2024</t>
  </si>
  <si>
    <t>ADRIANA LUCIA BELALCAZAR BENITEZ</t>
  </si>
  <si>
    <t>PROF. SICOLOGIA ESP. GERENCIA DEL TTHH</t>
  </si>
  <si>
    <t>18-46101009043</t>
  </si>
  <si>
    <t xml:space="preserve"> 5000130559 0001</t>
  </si>
  <si>
    <t>18  de febrero 2021</t>
  </si>
  <si>
    <t>13-3011601120000002049</t>
  </si>
  <si>
    <t>FDLT-CPS-040-2022</t>
  </si>
  <si>
    <t>040-2021-CPS-P (56675)</t>
  </si>
  <si>
    <t>Apoyar tecnicamente las distintas etapas de los procesos de copetencia de las inspecciones de Policia 13 A,13 B,13 C y 1 3D  de la Localidad según reparto</t>
  </si>
  <si>
    <t>DIANA MAYERLY LARROTA RAMIREZ</t>
  </si>
  <si>
    <t>PROF. ARQUITECTURA</t>
  </si>
  <si>
    <t>39-44-101122455</t>
  </si>
  <si>
    <t xml:space="preserve"> 5000129876 0001</t>
  </si>
  <si>
    <t>17  de febrero 2021</t>
  </si>
  <si>
    <t>FDLT-CPS 041-2021</t>
  </si>
  <si>
    <t>041-2021-CPS-P (56675)</t>
  </si>
  <si>
    <t>Apoyar tecnicamente las distintas etapas de los procesos de competencia de las inspecciones de Policia 13 A,13 B,13 C y 1 3D  de la Localidad según reparto</t>
  </si>
  <si>
    <t>RUBEN DARIO ESCOBAR SANCHEZ</t>
  </si>
  <si>
    <t>600 47 994000060304</t>
  </si>
  <si>
    <t>5000129877 0001</t>
  </si>
  <si>
    <t>FDLT-CPS-042-2021</t>
  </si>
  <si>
    <t>042-2021 CPS-P (56665)</t>
  </si>
  <si>
    <t>Apoyar juridicamente  la ejecucion de las acciones  requeridas para la depuracion  de las actuaciones administrativas que cursan en la Alcaldia Local</t>
  </si>
  <si>
    <t>SERGIO GARCIA CARTAGENA</t>
  </si>
  <si>
    <t>LA DORADA</t>
  </si>
  <si>
    <t>PROF. DERECHO ESP. DER. DE FAMILIA ESP. DE FAMILIA</t>
  </si>
  <si>
    <t>390-47-994000058045</t>
  </si>
  <si>
    <t>5000130564 0001</t>
  </si>
  <si>
    <t>DIEGO BERNAL / CATALINA DELVASTO SALAZAR/ ANY TOVAR/H3ERNAN QUIÑONEZ</t>
  </si>
  <si>
    <t>20216320004653/1893/1143/0903</t>
  </si>
  <si>
    <t>23/07/2021</t>
  </si>
  <si>
    <t>FDLT-CPS-043-2021</t>
  </si>
  <si>
    <t>043-2021 CPS-P (56665)</t>
  </si>
  <si>
    <t>Apoyar juridicamente la ejecucion de las acciones requeridas para la depuracion de las actuaciones Administrativas que cursan en la Alcaldia Local</t>
  </si>
  <si>
    <t>ELIANA ANDREA BARBOSA GALINDO</t>
  </si>
  <si>
    <t>PROF. DERECHO ESP. DERECHO ADMINISTRATIVO Y DERECHO CONTRACTUAL Y JURÍDICO NEGOCIABLE</t>
  </si>
  <si>
    <t>5000130565 0001</t>
  </si>
  <si>
    <t>WILDER HUMBERTO TORRES LEON / HERNAN QUIÑONEZ</t>
  </si>
  <si>
    <t>20216320007913/1893/1143/0903</t>
  </si>
  <si>
    <t>03/05/2021</t>
  </si>
  <si>
    <t>FDLT-CPS- 044-2021</t>
  </si>
  <si>
    <t xml:space="preserve">	044-2021 CPS-AG (54660)</t>
  </si>
  <si>
    <t>Prestar los servicios de apoyo a la gestion en la ejecucion del proceso de corrspondencia que se genera en el CDI de  la Alcaldia  Local</t>
  </si>
  <si>
    <t>GIGANTE</t>
  </si>
  <si>
    <t>12-46-101045950</t>
  </si>
  <si>
    <t>5000130569 0001</t>
  </si>
  <si>
    <t>FDLT-CPS-045-2021</t>
  </si>
  <si>
    <t>045-2021 CPS-P (56896)</t>
  </si>
  <si>
    <t>Prestar los servicios profesionales para el desarrollo de  sofware, programacion de codigos y administracion de los sitios web y demas plataformas digitales necesarias  para  la planificacion y aejecucion  de los diferentes planes, programas y proyectos de la Alcaldia Local de Teusaquillo</t>
  </si>
  <si>
    <t>JONNATHAN   BUCHELI GALINDO</t>
  </si>
  <si>
    <t>PROF. ING. SISTEMAS</t>
  </si>
  <si>
    <t>39-44-101122485</t>
  </si>
  <si>
    <t>5000130574 0001</t>
  </si>
  <si>
    <t>FDLT-CPS-046-2021</t>
  </si>
  <si>
    <t xml:space="preserve">	046-2021 CPS-P (57135)</t>
  </si>
  <si>
    <t>Prestacion de servicios profesionales con el fin de gestionar el proceso de cobro persuasivo dentro de las Actuaciones Administrativas que se adelantan en el Area de Gestion Policiva, asi como apoyar la programacion y atencion de los Despachos Comisorios y procedimientos legales y juridicos  que surjan en cumplimiento  de la misionalidad</t>
  </si>
  <si>
    <t xml:space="preserve">MARIA FABIOLA RODRIGUEZ ESPINOSA </t>
  </si>
  <si>
    <t>YACOPI</t>
  </si>
  <si>
    <t>PROF. DERECHO ESP. DER. ADMIN.</t>
  </si>
  <si>
    <t>63-46-101002653</t>
  </si>
  <si>
    <t xml:space="preserve"> 5000130579 0001_x000D_</t>
  </si>
  <si>
    <t>KIMBERLY HERNÁNDEZ ZUÑIGA</t>
  </si>
  <si>
    <t>ERLI SULAI BERNATE MEJIA</t>
  </si>
  <si>
    <t>WILDER HUMBERTO TORRES LEON / HERNAN QUIÑONEZ/SANDRA ANZOLA</t>
  </si>
  <si>
    <t>20216320008063/1223/0903</t>
  </si>
  <si>
    <t>09/12/2021</t>
  </si>
  <si>
    <t>FDLT-CPS-047-2021</t>
  </si>
  <si>
    <t>047-2021 CPS-P (57096)</t>
  </si>
  <si>
    <t>Prestar sus servicios profesionales como lider del equipo de Apoyo a la Supervision de los Contratos de Obra COP-088-2016 su interventoria CI096-2016 y Mobiliario CV -136-2019 para la construccion de la nueva sede del FDLT  en las etapas Contractuales y  Pos Contractuales</t>
  </si>
  <si>
    <t>FRANCISCO JAVIER GRANADOS GUTIERREZ</t>
  </si>
  <si>
    <t>PROF. ING. CIVIL . ESP. GERENCIA DE PROYECTOS</t>
  </si>
  <si>
    <t>980-47-994000016117-0</t>
  </si>
  <si>
    <t xml:space="preserve"> 5000131272 0001</t>
  </si>
  <si>
    <t>19  de febrero 2021</t>
  </si>
  <si>
    <t>GLADYS MEDINA POMPEYO</t>
  </si>
  <si>
    <t>GUDY ANNE RENTERIA MENA</t>
  </si>
  <si>
    <t>FDLT-CPS-048-2021</t>
  </si>
  <si>
    <t>048-2021 CPS-AG (55026)</t>
  </si>
  <si>
    <t>Apoyar asistencialmente a la Alcaldia Local de Teusaquillo a las actividades asistenciales y operativas que se requieran  para el correcto funcionamiento de la Junta Administradora Local</t>
  </si>
  <si>
    <t>LISA MARIA PINTO VILLALOBOS</t>
  </si>
  <si>
    <t>12-46-101045972</t>
  </si>
  <si>
    <t xml:space="preserve"> 5000130586 0001_x000D_</t>
  </si>
  <si>
    <t>FDLT-CPS-049-2021</t>
  </si>
  <si>
    <t>049-2021 CPS-AG (56545)</t>
  </si>
  <si>
    <t>Prestar sus servicios como gestor de convivencia, brindando apoyo en la gestion de movilizaciones , aglomeraciones,seguridad ciudadana, convivencia y prevencion de conflictividades en el Marco del Plan de Desarrollo Local, el Proyecto de Inversion 2164 -TEUSAQUILLO RESPIRA CONFIANZA Y SEGURIDAD CIUDADANA, asi como  apoyar el acompañamiento  a los operativos y jornadas relacionadas  con asuntos de prevencion de emergencia , seguridad y convivencia en la Localdiad</t>
  </si>
  <si>
    <t>PROF. LIC. EDUCACION FISICA</t>
  </si>
  <si>
    <t>15-46-101020415</t>
  </si>
  <si>
    <t>5000131761 0001</t>
  </si>
  <si>
    <t>FDLT-CPS-050-2021</t>
  </si>
  <si>
    <t xml:space="preserve">	050-2021 CPS-AG (56545)</t>
  </si>
  <si>
    <t>Prestar sus servicios como gestor de convivencia, brindando apoyo en la gestion de movilizaciones , aglomeraciones,seguridad ciudadana, convivencia y prevencion de conflictividades en el Marco del Plan de Desarrollo Local, el Proyecto de Inversion 2164 TEUSAQUILLO RESPIRA CONFIANZA Y SEGURIDAD CIUDADANA, asi como  apoyar el acompañamiento  a los operativos y jornadas relacionadas  con asuntos de prevencion de emrgencia , seguridad y convivencia en la Localdiad</t>
  </si>
  <si>
    <t xml:space="preserve">CAYAIMA </t>
  </si>
  <si>
    <t xml:space="preserve">	12-46-101046186</t>
  </si>
  <si>
    <t>5000131763 0001</t>
  </si>
  <si>
    <t>FDLT-CPS-051-2021</t>
  </si>
  <si>
    <t>051-2021 CPS-P (56910)</t>
  </si>
  <si>
    <t xml:space="preserve">El contratista se obliga para con el Fondo de Desarrollo Local de Teusaquillo a prestar los servicios profesionales para la planificacion, gestion y ejecucion de actividades relacionadas con la estrategia de innovacion publica, necesaria para la ejecucion de  los diferentes planes, programas y proyectos de la Alcaldia Local de Teusaquillo </t>
  </si>
  <si>
    <t>MARIA ALEJANDRA BURBANO BENAVIDES</t>
  </si>
  <si>
    <t>PROF. DISEÑO GRAFICO ESP. MARKETING Y PUBLICIDAD DIGITAL</t>
  </si>
  <si>
    <t>39-44-101122576</t>
  </si>
  <si>
    <t>5000131765 0001</t>
  </si>
  <si>
    <t>OSCAR FELIPE ÁVILA BLANCO</t>
  </si>
  <si>
    <t>JORGE CAMILO RUANO CANCHALA</t>
  </si>
  <si>
    <t>OSCAR JAVIER PEREZ NASTAR/MARTHA ENRIQUEZ</t>
  </si>
  <si>
    <t>20216320004163/1143</t>
  </si>
  <si>
    <t>FDLT-CPS-052-2021</t>
  </si>
  <si>
    <t xml:space="preserve">	052-2021 CPS-AG (57113)</t>
  </si>
  <si>
    <t>El contrato que se pretende celebrar, tendra por objeto prestar los servicios de apoyo Administrativo y operativo, para la promocion, acompañamiento y atencion de las instancias de coordinacion interinstitucionales, instancias de participacion locales, y procesos  aplicables en la Localidad en el marco del Proyecto de Inversion  2158- TEUSAQUILLO UN NUEVO CONTRATO SOCIAL  PARA LA PARTICIPACION</t>
  </si>
  <si>
    <t>JAIME ALBERTO ROJAS PATERNINA</t>
  </si>
  <si>
    <t>PROF. NEGOCIOS INTERNACIONALES</t>
  </si>
  <si>
    <t>25-46-101013027</t>
  </si>
  <si>
    <t>5000131767 0001</t>
  </si>
  <si>
    <t>13-3011605550000002158</t>
  </si>
  <si>
    <t>FDLT-CPS-053-2021</t>
  </si>
  <si>
    <t>053-2021 CPS-P (56022)</t>
  </si>
  <si>
    <t>Prestar los servicios profesionales para adelantar y desarrollar los tramites juridicos relacionados con la actividad contractual del FDLT</t>
  </si>
  <si>
    <t>ANGELA TATIANA TUNJANO REYES</t>
  </si>
  <si>
    <t>IBAGUE</t>
  </si>
  <si>
    <t>17-44-101189438</t>
  </si>
  <si>
    <t>5000131758 0001</t>
  </si>
  <si>
    <t>NUBIA MARCELA MONSALVE GUIZA</t>
  </si>
  <si>
    <t>FDLT-CPS-054-2021</t>
  </si>
  <si>
    <t>054-2021 CPS-P (56670)</t>
  </si>
  <si>
    <t>Apoyar juridicamente la ejecucion de las acciones requeridas para el tramite e impulso procesal de las actuaciones contravencionales y/o querellas  que cursan en las inspecciones  de Policia 13A 13B,13C Y 13D   de la Localidad</t>
  </si>
  <si>
    <t>KAREN JULIANA JARA RIVEROS</t>
  </si>
  <si>
    <t>12-46101046246</t>
  </si>
  <si>
    <t>5000131760 0001</t>
  </si>
  <si>
    <t>FDLT-CPS-055-2021</t>
  </si>
  <si>
    <t xml:space="preserve">	055-2021 CPS-P (55868)</t>
  </si>
  <si>
    <t>Prestar sus servicios profesionales  al area de Gestion de Desarrollo Local,para apoyar el tramite de actividad contractual,el proceso de depuracion de obligaciones por pagar  y el tramite e  impulso a la liquidacion de contratos suscritos  con cargo a los recursos del Fondo de Desarrollo Local y dar respuesta a toda la informacion requerida y relacionada con la oficna juridica del FDLT</t>
  </si>
  <si>
    <t xml:space="preserve">ANA MARIA VEGA GUERRERO </t>
  </si>
  <si>
    <t>14-46-101052199</t>
  </si>
  <si>
    <t>HORACIO SANTANA CAICEDO</t>
  </si>
  <si>
    <t>20216300001223</t>
  </si>
  <si>
    <t>10/03/2021</t>
  </si>
  <si>
    <t>FDLT-CPS-056-2021</t>
  </si>
  <si>
    <t xml:space="preserve">	056 2021 CPS-AG (57297)</t>
  </si>
  <si>
    <t xml:space="preserve">Prestar los servicios de apoyo a la Gestion,para realizar todas las actividades operativas y adminsitrativas relacionadas con el proyecto 2094 Teusaquillo constuyendo acciones para el fortalecimiento de capacidades de la gente, la reactivacion economica y el impulso empresarial e industrial  de la Localidad y demas actividades requeridas en el marco del Plan de Desarrollo Local 2021-2024    </t>
  </si>
  <si>
    <t xml:space="preserve"> DIEGO ALEJANDRO CASTELLANOS CASTILLO</t>
  </si>
  <si>
    <t>TEC. GESTION ADMINISTRATIVA</t>
  </si>
  <si>
    <t>15-46-101020499</t>
  </si>
  <si>
    <t xml:space="preserve"> 5000134488 0001_x000D_</t>
  </si>
  <si>
    <t>24  de febrero 2021</t>
  </si>
  <si>
    <t>JUANITA DIAZ</t>
  </si>
  <si>
    <t>FDLT-CPS-057-2021</t>
  </si>
  <si>
    <t xml:space="preserve">	057 2021 CPS-AG(57297)</t>
  </si>
  <si>
    <t>Prestar los servicios de apoyo  a la Gestion para realizar todas las actividades operativas y administrativas relacionadas con el Proyecto 2094 Teusaquillo  construyendo acciones para el fortalecimiento de capacidades de la gente, la reactivacion economica,y el impulso empresarial e industrial de la Localidad y demas actividades requeridas en el Marco del Plan de Desarrollo Loca l2021-2024</t>
  </si>
  <si>
    <t>PROF. DISEÑO GRAFICO MAESTRÍA 2 X MASTER EN MARKETING Y PUBLICIDAD DIGITAL</t>
  </si>
  <si>
    <t xml:space="preserve">	39-44101122626</t>
  </si>
  <si>
    <t>5000134491 0001_x000D_</t>
  </si>
  <si>
    <t xml:space="preserve">79847194
</t>
  </si>
  <si>
    <t>FDLT-CPS-058-2021</t>
  </si>
  <si>
    <t xml:space="preserve">	058 2021 CPS-P (57058)</t>
  </si>
  <si>
    <t>Prestar sus servicios profesionales para las labores requeridas para la promocion  y conservacion de la seguridad ciudadana, convivencia y prevencion de conflictividades en el marco  del Plan de Desarrollo Local 2021-2024 TEUSQUILLO RESPIRA CONFIANZA Y SEGURIDAD CIUDADANA, al igual que la coordinacion en la articulacion,asistencia y acompañamiento  de las actividades relacionadas diversidad y equidad de genero,  vendedores ambulantes y habitante de calle</t>
  </si>
  <si>
    <t xml:space="preserve">JASSON IVAN PINILLOS HINCAPIE </t>
  </si>
  <si>
    <t>PROF. SICOLOGO ESP. DDHH</t>
  </si>
  <si>
    <t>14-46-101050057</t>
  </si>
  <si>
    <t>5000134494 0001</t>
  </si>
  <si>
    <t>SONIA MARLENE SUAREZ PINEDA</t>
  </si>
  <si>
    <t>CESAR CACERES/BIBIANA MEDINA</t>
  </si>
  <si>
    <t>20216300001223/1143</t>
  </si>
  <si>
    <t>FDLT-CPS-059-2021</t>
  </si>
  <si>
    <t>059 2021 CPS-P (56076)</t>
  </si>
  <si>
    <t>El contrato que se pretende celebrar, tendra por objeto prestar los servicios profesionales para realizar la formulacion  y supervision del proyecto  de inversion 2126- Teusaquillo  siembra arboles y respira oxigeno y demas actividades requeridas en el marco del Plan de Desarrollo Local 2021-2024</t>
  </si>
  <si>
    <t>PROF. ING. AMBIENTAL Y SANITARIA</t>
  </si>
  <si>
    <t>18-46-101009165</t>
  </si>
  <si>
    <t xml:space="preserve"> 5000215979 0001</t>
  </si>
  <si>
    <t>21  de octubre 2021</t>
  </si>
  <si>
    <t>13-3011602330000002126</t>
  </si>
  <si>
    <t xml:space="preserve">BIBIANA MEDINA </t>
  </si>
  <si>
    <t>06-03-2021</t>
  </si>
  <si>
    <t>ADICION CON ERROR EN RUBRO</t>
  </si>
  <si>
    <t xml:space="preserve">	059 2021 CPS-P (56076)</t>
  </si>
  <si>
    <t>5000135604 0001</t>
  </si>
  <si>
    <t>25  de febrero 2021</t>
  </si>
  <si>
    <t>FDLT-CPS-060-2021</t>
  </si>
  <si>
    <t>060-2021-CPS-P-(56670)</t>
  </si>
  <si>
    <t>DEISI PAOLA MARTINEZ PINEDA</t>
  </si>
  <si>
    <t>TOTA-BOYACA</t>
  </si>
  <si>
    <t>PROF. DERECHO ESP. EN CONTRATACIÓN ESTATAl</t>
  </si>
  <si>
    <t>17-44-101189470</t>
  </si>
  <si>
    <t>5000134497 0001</t>
  </si>
  <si>
    <t>FDLT-CPS-061-2021</t>
  </si>
  <si>
    <t>061 2021 CPS-P (57211)</t>
  </si>
  <si>
    <t>Prestar los servicios profesionales para la operación prestacion,seguimiento, y cumplimiento de los de los procedimientos administrativos,operativos y programaticos del Servicio Apoyo Economico Tipo C  que contribuyan a la garantia de los derechos de la poblacion mayor en el marco de la Politica Publica Social para el envejecimiento y la vejez en el Distrito Capital a cargo de la Alcaldia Local</t>
  </si>
  <si>
    <t>BARRANQUILA</t>
  </si>
  <si>
    <t>PROF. SICOLOGO</t>
  </si>
  <si>
    <t xml:space="preserve">	18-44-101073950</t>
  </si>
  <si>
    <t xml:space="preserve"> 5000135591 0001_x000D_</t>
  </si>
  <si>
    <t>FDLT-CPS-062-2021</t>
  </si>
  <si>
    <t>062-2021 CPS-P (57260)</t>
  </si>
  <si>
    <t>Prestar los servicios profesionales especializados, como abogado en tramites de los asuntos juridicos y legales que requieran los porcesos misionales y administrativos que se adelantan en la Alcaldia Local de Teusaquillo</t>
  </si>
  <si>
    <t>ANY ALEJANDRA TOVAR CASTILLO</t>
  </si>
  <si>
    <t>12-46-101046511</t>
  </si>
  <si>
    <t>5000135328 0001</t>
  </si>
  <si>
    <t>FDLT-CPS-063-2021</t>
  </si>
  <si>
    <t>063 2021 CPS-P (57317)</t>
  </si>
  <si>
    <t>Prestar los servicios profesionales en la Alcladia Locald e Teusaquillo en el analisis, revision, tramite y reepuesta de tutelas,proposiciones,conciliaciones,solicitudes de entes de control,corporaciones publicas, y conceptos juridicos que se soliciten</t>
  </si>
  <si>
    <t>ADRIANA LUCIA RODRIGUEZ ESPITIA</t>
  </si>
  <si>
    <t>MONIQUIRA</t>
  </si>
  <si>
    <t xml:space="preserve">	39-44-101122698</t>
  </si>
  <si>
    <t xml:space="preserve"> 5000136088 0001</t>
  </si>
  <si>
    <t>ANY TOVAR</t>
  </si>
  <si>
    <t>FDLT-CPS-064-2021</t>
  </si>
  <si>
    <t>064-2021-CPS-P (56670)</t>
  </si>
  <si>
    <t>AIDA LUZ RODRIGUEZ  RODRIGUEZ</t>
  </si>
  <si>
    <t>LA PAZ CESAR</t>
  </si>
  <si>
    <t>PROF. DERECHO ESP. DERECHO ADMINISTRATIVO</t>
  </si>
  <si>
    <t>17-44-101189471</t>
  </si>
  <si>
    <t>5000134500 0001</t>
  </si>
  <si>
    <t>FDLT-CPS-065-2021</t>
  </si>
  <si>
    <t xml:space="preserve">	065 2021 CPS-P (57326)</t>
  </si>
  <si>
    <t>Prestacion de servicios profesionales para apoyar la Alcaldesa Local  en la promocion, articulacion, acompañamiento y seguimiento  para la atencion y proteccion  de los animales domesticos  y silvestres de la Localidad</t>
  </si>
  <si>
    <t>PROF. LIC. BIOLOGIA ESP. PLANEACION AMBIENTAL Y MANEJO DE RECURSOS</t>
  </si>
  <si>
    <t>17-46-101017986</t>
  </si>
  <si>
    <t xml:space="preserve"> 5000136090 0001</t>
  </si>
  <si>
    <t>13-3011602340000002142</t>
  </si>
  <si>
    <t>FDLT-CPS-066-2021</t>
  </si>
  <si>
    <t>066 2021 CPS-P (57267)</t>
  </si>
  <si>
    <t>Apoyar tecnicamente las   distintas etapas de los procesos de competencia de las inspecciones de Policia 13A-13B-13C-13D de la Localidad según reparto y prestar  los servicios profesionales al Alcalde Local y a los inspectores de Policia en la formulacion, implementacion, seguimiento y revision  de planes, proyectos y/o estrategias locales para la terminacion o inactivacion  de las actuaciones administrativas , desde un punto de vista tecnico, con el fin de tener celeridad  y eficiencia en la terminacion  de las actuaciones administrativas que tienen a su cargo, asi como  los servicios profesionales para el cumplimiento del regimen urbanistico  por parte de la Obra de la Sede  Administrativa de la Localidad</t>
  </si>
  <si>
    <t>DIANA LUZ  ORTIZ  RODRIGUEZ</t>
  </si>
  <si>
    <t>PROF. ARQUITECTA ESP. Mercados y Políticas de suelo en América Latina</t>
  </si>
  <si>
    <t>980-47-994000016249-2</t>
  </si>
  <si>
    <t xml:space="preserve"> 5000136092 0001</t>
  </si>
  <si>
    <t>MODIFICACION SOBRE OBNLIGACION ESPECIFICA 14</t>
  </si>
  <si>
    <t>FDLT-CPS-067-2022</t>
  </si>
  <si>
    <t xml:space="preserve">	067-2021-CPS-P (56670)</t>
  </si>
  <si>
    <t>Apoyar juridicamente la ejecucion de las acciones requeridas para el tramite  e impulso procesal  de las actuaciones contravencionales y/o querellas que cursen en las inspecciones  de Policia  13A-13B-13C- Y 13D de la Localidad</t>
  </si>
  <si>
    <t>YOLANDA ANGEL MORENO</t>
  </si>
  <si>
    <t>17-44-101189518</t>
  </si>
  <si>
    <t xml:space="preserve"> 5000135590 0001</t>
  </si>
  <si>
    <t>FDLT-CPS-068-2021</t>
  </si>
  <si>
    <t xml:space="preserve">	068-2021-CPS-AG (56545)</t>
  </si>
  <si>
    <t>Prestar sus servicios como gestor de convivencia, brindando apoyo en la gestion de movilizaciones , aglomeraciones,seguridad ciudadana, convivencia y prevencion de conflictividades en el Marco del Plan de Desarrollo Local, el Proyecto de Inversion 2164- TEUSAQUILLO RESPIRA CONFIANZA Y SEGURIDAD CIUDADANA, asi como apoyar en el acompañamiento a los operativos y jornadas  relacionadas con asuntos  de prevencion de emergencias, seguridad y convivencia en la Localidad</t>
  </si>
  <si>
    <t>TEC. RRHH</t>
  </si>
  <si>
    <t xml:space="preserve">	17-44-101189516</t>
  </si>
  <si>
    <t xml:space="preserve"> 5000135588 0001_x000D_</t>
  </si>
  <si>
    <t>FDLT-CPS-069-2021</t>
  </si>
  <si>
    <t xml:space="preserve">	CO1PCCNTR2303076</t>
  </si>
  <si>
    <t>Prestar los servicios profesionales para el diseño, esctructuracion,organización y ejecucion de estrategias de Gobierno Abierto con sus pilares de trasnparencia,participacion, colaboracion e innovacion publica, de manera transversal a los planes, programas,proyectos o actividades  tecnicas y administrativas desarrolladas en la Alcaldia Local de Teusaquillo</t>
  </si>
  <si>
    <t xml:space="preserve">MARTHA LUCIA ENRIQUEZ GUERRERO </t>
  </si>
  <si>
    <t>IPIALES</t>
  </si>
  <si>
    <t xml:space="preserve">PROF. ARQUITECTO ESP. DOCENCIA UNIVERSITARIA MAGISTER DESARROLLO SOSTENIBLE Y MEDIO AMBIENTE </t>
  </si>
  <si>
    <t>39-44101116212</t>
  </si>
  <si>
    <t>5000136466 0001</t>
  </si>
  <si>
    <t>26  de febrero 2021</t>
  </si>
  <si>
    <t>OSCAR JAVIER PEREZ NASTAR</t>
  </si>
  <si>
    <t>FDLT-CPS-070-2021</t>
  </si>
  <si>
    <t>070-2021 CPS-P (57319)</t>
  </si>
  <si>
    <t>Prestar los servicios profesionales para realizar la formulacion y apoyar en la  supervision del proyecto de inversion 2152 -Un nuevo Contrato Social para el Espacio Publico Local  y demas actividades requeridas en el Marco del Plan de Desarrollo Local 2021-2024</t>
  </si>
  <si>
    <t>PROF. ADMINISTRACION DE EMPRESAS</t>
  </si>
  <si>
    <t>39-44101122710</t>
  </si>
  <si>
    <t>5000136094 0001</t>
  </si>
  <si>
    <t>13-3011603450000002152</t>
  </si>
  <si>
    <t>FDLT-CPS-071-2021</t>
  </si>
  <si>
    <t xml:space="preserve">	071 2021 CPS-P (57340)</t>
  </si>
  <si>
    <t>Prestar los servicios profesionales en el tramite de asuntos  juridicos y legales que requieran los procesos misionales y admiistrativos que se adelantan en la Alcaldia Local  de Teusaquillo</t>
  </si>
  <si>
    <t>OMAR ARTURO CALDERON ZAQUE</t>
  </si>
  <si>
    <t>PROF. DERECHO ESP. DERECHO ADMIN.</t>
  </si>
  <si>
    <t>17-46-101017979</t>
  </si>
  <si>
    <t>5000136095 0001</t>
  </si>
  <si>
    <t>FDLT-CPS-072-2021</t>
  </si>
  <si>
    <t>072-2021-CPS-P (57418)</t>
  </si>
  <si>
    <t xml:space="preserve">Presatr los servicios profesionales para realizar la formulacion y supervision del proyecto 2045- TEUSAQUILLO CON UN NUEVO CONTRATO   SOCIAL  , con igualdad de oportunidades para la inclusion social, componente ingreso minimo y demas actividades requeridas en el Marco  del Plan de Desarrollo Local 2021-2024 </t>
  </si>
  <si>
    <t>DAVID CAMILO CASTIBLANCO SABOGAL</t>
  </si>
  <si>
    <t>PROF. SICOLOGIA ESP. MAGISTER EN GERENCIA PARA EL DESARROLLO</t>
  </si>
  <si>
    <t>39-44-101122708</t>
  </si>
  <si>
    <t>5000136098 0001_x000D_</t>
  </si>
  <si>
    <t>25 de febrero 2022</t>
  </si>
  <si>
    <t>JASSON IVÁN PINILLOS HINCAPIÉ</t>
  </si>
  <si>
    <t>FDLT-CPS-073-2021</t>
  </si>
  <si>
    <t>073-2021 CPS-P (57478)</t>
  </si>
  <si>
    <t>Prestar los servicios profesionales para el desarrollo de las actividades de  pensamiento  de diseño o diseño centrado  en la ciudadania, requeridas para la implementacion  de la estrategia de innovacion publica de los proyectos  que se ejecuten desde el Fondo de Desarrollo Local de Teusaquillo</t>
  </si>
  <si>
    <t>MAGDA SOFIA HERNANDEZ SOTO</t>
  </si>
  <si>
    <t>39-44-101122718</t>
  </si>
  <si>
    <t>5000136485 0001</t>
  </si>
  <si>
    <t>26 de febrero 2021</t>
  </si>
  <si>
    <t>FDLT-CPS-074-2021</t>
  </si>
  <si>
    <t>074 2021 CPS-P (56527)</t>
  </si>
  <si>
    <t>Prestar sus servicios profesionales apoyando al Alcalde Local en su funcion de liderar las estrategias de atencion de movilizaciones,  aglomeraciones, seguridad  y convivencia implementadas  por la Alcaldia Local de Teusaquillo, asi como tambien brindar su apoyo  al Area de Gestio Policiva Juridica en la realizacion  de operativos y atencion  a requerimientos  de gestion del riesgo a todas aquellas que tengan relacion  directa con su objeto contractual</t>
  </si>
  <si>
    <t>PROF. ADMINISTRADOR POLICIAL</t>
  </si>
  <si>
    <t xml:space="preserve">14-46-101050402 </t>
  </si>
  <si>
    <t>5000138312 0001</t>
  </si>
  <si>
    <t>02 de marzo 2021</t>
  </si>
  <si>
    <t>ERWIN NIÑO/ESMERALDA HERNANDEZ</t>
  </si>
  <si>
    <t>20216300001893/1143</t>
  </si>
  <si>
    <t xml:space="preserve">FDLT-CPS- 075-2021 </t>
  </si>
  <si>
    <t>075-2021-CPS-P-(57289)</t>
  </si>
  <si>
    <t>Prestar los servicios profesionales para apoyar, realizar la formulacion y supervicion del Proyecto de Inversion  2113- Teusquillo Incluyente para las personas con discapacidad y la disminucion de factores de riesgo frente al consumo de sustancias psicoactivas y demas activiades requeridadas en el marco de Desarrollo Local 2021-2024</t>
  </si>
  <si>
    <t>LADY JOHANA  ORDOÑEZ GUERRERO</t>
  </si>
  <si>
    <t>SIBUNDOY</t>
  </si>
  <si>
    <t>PROF. ANTROPOLOGIA ESP. COMUNICACION EDUCATIVA</t>
  </si>
  <si>
    <t>33-44-101210025</t>
  </si>
  <si>
    <t xml:space="preserve"> 5000136099 0001</t>
  </si>
  <si>
    <t>25 de febrero 2021</t>
  </si>
  <si>
    <t>13-3011601060000002113</t>
  </si>
  <si>
    <t>ANGELA TUNJANO REYES</t>
  </si>
  <si>
    <t>FDLT-CPS-076-2021</t>
  </si>
  <si>
    <t>076 2021 CPS-P (55478)</t>
  </si>
  <si>
    <t>Prestar los servicios profesionales par realizar la formulacion y supervisio del proyecto 2139- Teusaquillo con Parques para disfrutar y las demas actividades requeridas en el marco  del Plan de Desarrollo Local 2021-2024</t>
  </si>
  <si>
    <t>HELVER FABIAN CASALLAS ROMERO</t>
  </si>
  <si>
    <t>PROF. ING. CIVIL ESP. GERENCIA DE EMPRESAS CONSTRUCTORAS”</t>
  </si>
  <si>
    <t>14-46-101050301</t>
  </si>
  <si>
    <t>5000136958 0002</t>
  </si>
  <si>
    <t>27 de febrero 2021</t>
  </si>
  <si>
    <t>13-3011602330000002139</t>
  </si>
  <si>
    <t>20216300001423</t>
  </si>
  <si>
    <t>18/03/2021</t>
  </si>
  <si>
    <t>FDLT-CPS-077-2021</t>
  </si>
  <si>
    <t>077-2021 CPS-P (57098)</t>
  </si>
  <si>
    <t>Prestar sus servicios profesionales, apoyo a la Supervision  de los Contratos de Obra COP-088-2016, su interventoria  CI 096-2016, y Mobiliario CV 136-2019  para la construccion de la nueva Sede del FDLT, en las etapas contractuales y poscontractuales de acuerdo con lo contemplado  en el(los) proyecto(s)  2169 FORTALECIMIENTO  INSTITUCIONAL  YRENDICION DE CUENTAS</t>
  </si>
  <si>
    <t>LUISA FERNANDA GOMEZ ESPINOSA</t>
  </si>
  <si>
    <t>PROF. ARQUITECTO ESP. MAESTRIA EN DISEÑO Y GESTION DE PROYECTO</t>
  </si>
  <si>
    <t>14-46-101050298</t>
  </si>
  <si>
    <t xml:space="preserve"> 5000136961 0001_x000D_</t>
  </si>
  <si>
    <t>FDLT-CPS-078-2021</t>
  </si>
  <si>
    <t xml:space="preserve">	078-2021-CPS-AG-(56059)</t>
  </si>
  <si>
    <t>Prestar sus servicios personales para realizar todas actividades operativas  y administrativas relacionadas con el proyecto de inversion 2152 UN NUEVO CONTRATO SOCIAL PARA EL ESPACIO PUBLICO LOCAL y demas actividades requeridas en el marco  del Plan de Desarrollo Local 2021-2024</t>
  </si>
  <si>
    <t>ELIZABETH CASTRO FRANCO</t>
  </si>
  <si>
    <t xml:space="preserve">PROF. ADMIN. TURISTICA </t>
  </si>
  <si>
    <t>33-44-101210077</t>
  </si>
  <si>
    <t>5000136964 0001</t>
  </si>
  <si>
    <t>SILVANA JARAMILLO</t>
  </si>
  <si>
    <t>FDLT-CPS-079-2021</t>
  </si>
  <si>
    <t xml:space="preserve">	079 2021 CPS-AG (57086)</t>
  </si>
  <si>
    <t>Prestar sus servicios de apoyo a la gestion en las labores  operativas requeridas en la  atencion de movilizaciones y aglomeraciones, seguridad y convivencia implementadas por la Alcaldia Local de Teusaquillo, asi como tambien, brindar su apoyo  al Area de Gestion Policiva en Oprerativos y atencion a requerimientos  de gestion del riesgo y todas aquellas que tengan relacion  directa con su objeto contractual</t>
  </si>
  <si>
    <t>DIEGO ALEJANDRO MORENO MAHECHA</t>
  </si>
  <si>
    <t>TECNOL. ADMIN. MUNICIPALES</t>
  </si>
  <si>
    <t>14-46-101050365</t>
  </si>
  <si>
    <t xml:space="preserve"> 5000136966 0002</t>
  </si>
  <si>
    <t>FDLT-CPS-080-2021</t>
  </si>
  <si>
    <t>080 2021 CPS-P (57172)</t>
  </si>
  <si>
    <t>Prestar los servicios profesionales para realizar la formulacion y apoyo a la Supervision del proyecto 2154-Teusaquillo mejor con Malla Vial y Espacio Publico y demas actividades  requeridas en en marco del Plan de Desarrollo  Local 2021-2024</t>
  </si>
  <si>
    <t>14-46-101050297</t>
  </si>
  <si>
    <t>5000136967 0001</t>
  </si>
  <si>
    <t>FDLT-CPS-081-2021</t>
  </si>
  <si>
    <t xml:space="preserve">	081 2021 CPS-P (57457)</t>
  </si>
  <si>
    <t>Prestar los servicios profesionales para realizar la formulacion y supervision  del proyecto de inversion 2147  Teusaquillo responsable con el consumo   y demas actividades requeridas  en el marco del Plan de Desarrollo Local 2021-2024</t>
  </si>
  <si>
    <t>DIEGO ARMANDO REINA BARRERA</t>
  </si>
  <si>
    <t>39-44-101122824</t>
  </si>
  <si>
    <t>5000138319 0001</t>
  </si>
  <si>
    <t>02  de marzo 2021</t>
  </si>
  <si>
    <t>13-3011602380000002147</t>
  </si>
  <si>
    <t>FDLT-CPS-082-2021</t>
  </si>
  <si>
    <t>082 2021 CPS-P (56061)</t>
  </si>
  <si>
    <t>Prestar los servicios profesionales para  apoyar a la Alcaldesa Local en la promocion, acompañamiento,coordinacion y atencion de las instancias de coordinacion interinstitucionales  y las instancias de participacion locales,  asi como los porcesos comunitarios de la Localidad</t>
  </si>
  <si>
    <t xml:space="preserve">OSCAR JAVIER MONROY DIAZ </t>
  </si>
  <si>
    <t>PROF. ADMINISTRADOR PUBLICO</t>
  </si>
  <si>
    <t>SE LE DIO TERMINACION ANTICIPADA , NO SE EJECUTO</t>
  </si>
  <si>
    <t>FDLT-CPS-083-2021</t>
  </si>
  <si>
    <t>083 2021 CPS-P (55453)</t>
  </si>
  <si>
    <t>Prestar los servicios profesionales para realizar la formulacion y supervision del proyecto 2094- Teusaquillo construyendo acciones  para el fortalecimiento  de las capacidades de la gente,  la reactivacion economica y el impulso empresarial e industrial de la Localidad  y demas actividades requeridas en el marco del Plan de Desarrollo Local  2021-2024</t>
  </si>
  <si>
    <t>PROF. SICOLOGIA ESP. DERECHOS HUMANOS</t>
  </si>
  <si>
    <t>65-44-101194650</t>
  </si>
  <si>
    <t>5000136985 0001</t>
  </si>
  <si>
    <t>FDLT-CPS-084-2021</t>
  </si>
  <si>
    <t>084-2021 CPS-P (55815)</t>
  </si>
  <si>
    <t>Apoyar el cubrimiento de las actividades, cronogramas y agenda de la Alcaldia Local a nivel interno y externo asi como la generacion de contenidos periodoisticos</t>
  </si>
  <si>
    <t>MANUEL ALFONSO RUIZ PARRA</t>
  </si>
  <si>
    <t>PROF. COMUNICADOR SOCIAL Y PERIODISTA ESP. EN DESARROLLO REGIONAL</t>
  </si>
  <si>
    <t>15-46-101020615</t>
  </si>
  <si>
    <t>5000138332 0002</t>
  </si>
  <si>
    <t>JOSE ROMERO</t>
  </si>
  <si>
    <t>FDLT-CPS-085-2021</t>
  </si>
  <si>
    <t xml:space="preserve">	085 2021 CPS-P (57107) firmado sin ejecucion</t>
  </si>
  <si>
    <t>Prestar servicios profesionales  para realizar la  formulacion y suepervision del proyecto 2101- TEUSAQUILLO UN NUEVO CONTRATO SOCIAL PARA LA DOTACION DE CAIDSG, DOTACION DE JARDINES INFANTILES Y CENTROS AMAR Y PARA LA PREVENCION DE VIOLENCIAS y demas actividades  requeridas en el marco del Plan de Desarrollo Local 2021-2024</t>
  </si>
  <si>
    <t xml:space="preserve">YESICA PAOLA MAJIN COLLAZOS </t>
  </si>
  <si>
    <t>POR ESTADO EN FIRMADO NO PRESENTA DOCUMENTOS PARA VALIDACION</t>
  </si>
  <si>
    <t>FDLT-CPS-086-2021</t>
  </si>
  <si>
    <t xml:space="preserve">	086 2021 CPS-P (56061)</t>
  </si>
  <si>
    <t>Prestar los servicios profesionales para apoyar a la Alcaldesa Local en la promocion, acompañamiento, coordinacion y atencion  de las instancias de coordinacion interinstitucionales y las instancias de  participacion locales, asi como los procesos comunitarios  de la Localidad</t>
  </si>
  <si>
    <t>OSCAR JAVIER MONROY DIAZ</t>
  </si>
  <si>
    <t>14-46-101050379</t>
  </si>
  <si>
    <t>5000138435!0001</t>
  </si>
  <si>
    <t>FDLT-CPS-087-2021</t>
  </si>
  <si>
    <t xml:space="preserve">	087 2021 CPS-P (57510)</t>
  </si>
  <si>
    <t>Prestar los servicios profesionales para apoyar a la Alcaldesa Local en la promocion, acompañamiento, coordinacion y atencion con enfoque de innovacion  centrado en la comunidad, los procesos participacion Locales asi como los procesos comunitarios de la Localidad</t>
  </si>
  <si>
    <t xml:space="preserve">OSCAR JAVIER PEREZ NASTAR </t>
  </si>
  <si>
    <t>PROF. DISEÑO INDUSTRIAL</t>
  </si>
  <si>
    <t>15-46-101020616</t>
  </si>
  <si>
    <t>5000138422 0001_x000D_</t>
  </si>
  <si>
    <t>CAROLINA ALEXANDRA CANO MERCHÁN</t>
  </si>
  <si>
    <t>FDLT-CPS-088-2021</t>
  </si>
  <si>
    <t>088-2021-CPS-AG (57299)</t>
  </si>
  <si>
    <t>Prestar los servicios de apoyo a la gestion  para realizar todas las actividades  operativas y administrativas relacionadas con el proyecto  2154- Teusaquillo  mejor con la Malla Vial  y Espacio Publico y demas activiades requeridas en el marco del Plan de Desarrollo Local</t>
  </si>
  <si>
    <t>14-46-101050454</t>
  </si>
  <si>
    <t>5000138425 0001</t>
  </si>
  <si>
    <t>13-3011604490000002154</t>
  </si>
  <si>
    <t>JAVIER RUBIO</t>
  </si>
  <si>
    <t>FDLT-CPS-089-2021</t>
  </si>
  <si>
    <t xml:space="preserve">	089-2021 CPS-AG (57475)</t>
  </si>
  <si>
    <t>Apoyar las tareas operativas de carácter archivistico desarrolladas en la Alcaldia Local para garantizar la aplicación  correcta de los procedimientos tecnicos</t>
  </si>
  <si>
    <t>ANA MILENA BERMUDEZ RODRIGUEZ</t>
  </si>
  <si>
    <t>TECNOL. EN ADMINISTRACION DOCUMENTAL</t>
  </si>
  <si>
    <t>39-44-101122801</t>
  </si>
  <si>
    <t>5000138428 0001</t>
  </si>
  <si>
    <t>FDLT-CPS-090-2021</t>
  </si>
  <si>
    <t xml:space="preserve">	090-2021-CPS-AG-(56545)</t>
  </si>
  <si>
    <t>Prestar sus servicios como gestor de convivencia brindando apoyo en la atencion de movilizaciones, aglomeraciones, seguridad ciudadana, convivencia  y prevencion de conflictividades en el marco del Plan de Desarrollo Local  el Proyecto de Inversion  2164- TEUSAQUILLO RESPIRA CONFIANZA Y SEGURIDAD CIUDADANA asi como apoyar el acompañamiento a los operativos y jornadas relacionadas  con asuntos de prevencion de  emergencias, seguridad y convivencia en la Localidad</t>
  </si>
  <si>
    <t>YURY ADRIANA RODRIGUEZ AVENDAÑO</t>
  </si>
  <si>
    <t>TECN. EN PANIFICACION</t>
  </si>
  <si>
    <t>14-46-101050534</t>
  </si>
  <si>
    <t>5000138823 0001</t>
  </si>
  <si>
    <t>03 de marzo 2021</t>
  </si>
  <si>
    <t>CESAR CACERES</t>
  </si>
  <si>
    <t>FDLT-CPS-091-2021</t>
  </si>
  <si>
    <t>091 2021 CPS-AG (56545)</t>
  </si>
  <si>
    <t>Prestar sus servicios como gestor de convivencia, brindando apoyo en la atencion de movilizaciones, aglomeraciones, seguridad ciudadana , convivencia y prevencion de conflicitividades  en el marco del Plan de Desarrollo Local  del Proyecto de Inversion 2164- TEUSAQUILLO RESPIRA CONFIANZA Y SEGURIDAD CIUDADANA asi como apoyar en el acompañamiento a los operativos y  jornadas relacionadas con asuntos de prevencion de emergencia, seguridad y convivencia en la Localidad</t>
  </si>
  <si>
    <t>39-44-101122876</t>
  </si>
  <si>
    <t>5000138824 0001</t>
  </si>
  <si>
    <t>JOSE ALEXANDER ROMERO</t>
  </si>
  <si>
    <t>FDLT-CPS-092-2021</t>
  </si>
  <si>
    <t>092 2021 CPS-AG (57280)</t>
  </si>
  <si>
    <t>Apoyar administrativa y asistencialmente al Area de Gestion de Desarrollo Local, en el marco del Plan  de Gestion Local  para la vigencia 2021</t>
  </si>
  <si>
    <t>CARLOS FABIAN RAMIREZ AREVALO</t>
  </si>
  <si>
    <t>TECN. EN SISTEMAS</t>
  </si>
  <si>
    <t>14-46-101050549</t>
  </si>
  <si>
    <t>5000138825 0001</t>
  </si>
  <si>
    <t>SYRUS PACHECO</t>
  </si>
  <si>
    <t>FDLT-CPS-093-2021</t>
  </si>
  <si>
    <t>093-2021-CPS-AG-(56545)</t>
  </si>
  <si>
    <t>Prestar sus servicios como gestor de convivencia brindando apoyo en  la atencion de movilizaciones,aglomeraciones, seguridadad ciudadana, convivencia, y prevencion de conflictividades  en el marco del Plan de Desarrollo Local del Proyecto  de Inversion 2164- TEUSAQUILLO RESPIRA CONFIANZA Y SEGURIDAD CIUDADANA asi como apoyar en el acompañamiento  a los operativos y jornadas relacionadas  con asuntos de prevencion de emergencias, seguridad y convivencia en la Localidad</t>
  </si>
  <si>
    <t>FERNANDO ADOLFO RINCON VALBUENA</t>
  </si>
  <si>
    <t>63-46-101002318</t>
  </si>
  <si>
    <t>5000139502 0001</t>
  </si>
  <si>
    <t>HERNAN DANIEL HERNANDEZ RUBIANO</t>
  </si>
  <si>
    <t>FDLT-CPS-094-2021</t>
  </si>
  <si>
    <t>094-2021-CPS-P(55814)</t>
  </si>
  <si>
    <t>Coordinar, liderar y asesorar los planes y estraegias de comunicación interna y externa para la divulgacion de los programas, proyectos y actividades de la Alcaldia Local</t>
  </si>
  <si>
    <t>FRANKLIN AIMER TORRES MENDOZA</t>
  </si>
  <si>
    <t>CAUCASIA</t>
  </si>
  <si>
    <t>PROF. COMUNICADOR SOCIAL Y PERIODISTA</t>
  </si>
  <si>
    <t>15-46-101020734</t>
  </si>
  <si>
    <t>5000140270 0001</t>
  </si>
  <si>
    <t>05 de marzo 2021</t>
  </si>
  <si>
    <t>FDLT-CPS-095-2021</t>
  </si>
  <si>
    <t>095 2021 CPS-P (56676)</t>
  </si>
  <si>
    <t>Apoyar tecnicamente a las distintas etapas de  los procesos de competencia de la Alcaldia Local para la depuracion de actuaciones administrativas</t>
  </si>
  <si>
    <t>PROF. ARQUITECTURA ESP. EN DERECHO URBANO PROPIEDAD</t>
  </si>
  <si>
    <t>980 47 994000016359</t>
  </si>
  <si>
    <t>5000140725 0001</t>
  </si>
  <si>
    <t>FDLT-CPS-096-2021</t>
  </si>
  <si>
    <t xml:space="preserve">	096-2021-CPS-AG-(57459)</t>
  </si>
  <si>
    <t>Apoyar administrativa y asistencialmente a las inspecciones de Policia de la Localidad</t>
  </si>
  <si>
    <t>EDGAR ANDRES CORTES TORRES</t>
  </si>
  <si>
    <t>GU009395</t>
  </si>
  <si>
    <t>CONFIANZA</t>
  </si>
  <si>
    <t>5000141658 0001</t>
  </si>
  <si>
    <t>09 de marzo 2021</t>
  </si>
  <si>
    <t>VALIDAR LA SUSPENCION EN EL ESTADO</t>
  </si>
  <si>
    <t>FDLT-CPS-097-2021</t>
  </si>
  <si>
    <t>097-2021-CPS-AG-(57146)</t>
  </si>
  <si>
    <t>Apoyar la Gestion Documental y las labores  operativas que generan los procesos que se adelantan en el Area de Gestion Policiva, en especial las relacionadas con el proceso de impulso y depuracion de las actuaciones administrativas existentes en la Alcaldia Local</t>
  </si>
  <si>
    <t>MARIA YANIRA CUERVO GONZALEZ</t>
  </si>
  <si>
    <t>PROF. LICENCIATURA INFANTIL</t>
  </si>
  <si>
    <t>12-46-101047376</t>
  </si>
  <si>
    <t>5000142779 0001</t>
  </si>
  <si>
    <t>10 de marzo 2021</t>
  </si>
  <si>
    <t>DIEGO BERNAL / CATALINA DELVASTO SALAZAR</t>
  </si>
  <si>
    <t>20216320004653/1893</t>
  </si>
  <si>
    <t>FDLT-CPS-098-2020</t>
  </si>
  <si>
    <t>098 2021 CPS-P (57579)</t>
  </si>
  <si>
    <t>Prestar los servicios profesionales para realizar la formulacion,planificacion, seguimiento,control y apoyo ala Supervision del Proyecto de Inversion 2160- Jovenes con un futuro y demas actividades requeridas en el Marco del Plan  de Desarrollo  Local 2021-2024</t>
  </si>
  <si>
    <t>PROF. DERECHO ESP. DERECHO ADMIN. Y CONTRATACION ESTATAL</t>
  </si>
  <si>
    <t>39-44-101123069</t>
  </si>
  <si>
    <t>5000142919 0001</t>
  </si>
  <si>
    <t>FDLT-CPS-099-2021</t>
  </si>
  <si>
    <t>099 2021 CPS-P (55860)</t>
  </si>
  <si>
    <t>Prestar sus servicios profesionales para adelantar la revision y el seguimiento juridico del cumplimiento de las obligaciones  de los diferentes contratos suscritos con cargo a los recursos del FDLT</t>
  </si>
  <si>
    <t>LAURA DEL PILAR POVEDA PARRA</t>
  </si>
  <si>
    <t>PROF. DERECHO MAESTRIA DERECHO ADMIN. DOCTORADO EN DERECHO</t>
  </si>
  <si>
    <t xml:space="preserve">	14-46-101051013</t>
  </si>
  <si>
    <t>5000142920 0001</t>
  </si>
  <si>
    <t>10  de marzo 2021</t>
  </si>
  <si>
    <t>FDLTCD-100-2021 (57741)</t>
  </si>
  <si>
    <t>100-2021 (57741)</t>
  </si>
  <si>
    <t>https://community.secop.gov.co/Public/Tendering/OpportunityDetail/Index?noticeUID=CO1.NTC.1836806&amp;isFromPublicArea=True&amp;isModal=False</t>
  </si>
  <si>
    <t>Entregar al Fondo de Desarrollo Local de Teusaquillo a título de arrendamiento, el uso y goce del inmueble ubicado en la calle 40 # 20 38, para el funcionamiento del depósito, oficina del almacén de la alcaldía local y además de contar con las instalaciones adecuadas para la realización de las actividades propias de las instancias y espacios de participación ciudadana</t>
  </si>
  <si>
    <t>INVERSIONES RECTICAR SAS_x000D_</t>
  </si>
  <si>
    <t>IVAN GILBERTO ALONSO CALDAS</t>
  </si>
  <si>
    <t xml:space="preserve">	1446101051011</t>
  </si>
  <si>
    <t>5000142921 0001</t>
  </si>
  <si>
    <t>FDLT-CPS-101-2021</t>
  </si>
  <si>
    <t>101-2021-CPS-AG-(56545)</t>
  </si>
  <si>
    <t>Prestar sus servicios como gestor de convivencia  brindando apoyo en la atencion de movilizaciones, aglomeraciones, seguridad ciudadana , convivencia y prevencion de confilctividades  en el marco del Plan de Desarrollo Local el proyecto de Inversion  2164- TEUSAQUILLO RESPIRA CONFIANZA Y SEGURIDAD CIUDADANA  asi como apoyar en el acompañamiento a los operativos y jornadas relacionadas  con asuntos de prevencion  de emergencias, seguridad y convivencia en la Localidad</t>
  </si>
  <si>
    <t>ANGELA COSTANZA TENJO GOMEZ</t>
  </si>
  <si>
    <t>CHIA</t>
  </si>
  <si>
    <t>TECNOL. ADMINISTRACION HOTELERA</t>
  </si>
  <si>
    <t>980-47-994000016426-0</t>
  </si>
  <si>
    <t xml:space="preserve"> 5000142923 0002_x000D_</t>
  </si>
  <si>
    <t>FDLT-CPS-102-2021</t>
  </si>
  <si>
    <t>102-2021-CPS-P-(57271)</t>
  </si>
  <si>
    <t>Prestacion de servicios profesionales  con el fin de gestionar la depuracion  de actuaciones administrativas que se adelantan en el Area de Gestion Policiva , en especial aquellas que tengan relacion  en el seguimiento y cumplimiento  de sentencias judiciales, como tambien apoyar la programacion  y atencion de los Despachos Comisorios  y procedimientos legales y juridicos que surjan  en cumplimiento de la Misionalidad</t>
  </si>
  <si>
    <t>KELLY JOHANNA BARRANTES ANGARITA</t>
  </si>
  <si>
    <t>PROF. DERECHO Y TÉCNICA EN INVESTIGACIÓN CRIMINAL Y JUDICIAL</t>
  </si>
  <si>
    <t>11-46-101019770</t>
  </si>
  <si>
    <t>5000142922 0001</t>
  </si>
  <si>
    <t>20216320004643</t>
  </si>
  <si>
    <t>103 2021 CS ORDEN DE COMPRA 66193</t>
  </si>
  <si>
    <t>ORDEN DE COMPRA 66193</t>
  </si>
  <si>
    <t>https://www.colombiacompra.gov.co/tienda-virtual-del-estado-colombiano/ordenes-compra/66193</t>
  </si>
  <si>
    <t>Contratar el suministro de combustible para los vehículos que conforman el parque automotor de la Alcaldía local de Teusaquillo de conformidad con el Acuerdo Marco de Precios por parte de entidades compradoras CCE-715- 1-AMP-2018</t>
  </si>
  <si>
    <t>ORGANIZACIÓN TERPEL SA</t>
  </si>
  <si>
    <t>JUAN MANUEL BOTERO OCAMPO</t>
  </si>
  <si>
    <t xml:space="preserve">NAYARA TORRES RAGEL </t>
  </si>
  <si>
    <t>20216320006773</t>
  </si>
  <si>
    <t>FDLT-CPS-104-2021</t>
  </si>
  <si>
    <t>104 2021 CPS-AG (56948)</t>
  </si>
  <si>
    <t>Prestar los servicios de  apoyo en la gestion, para realizar todas las actividades operativas y administrativas relacionadas con el proyecto  2174-Teusaquillo  responsable con el consumo y demas actividades requeridas en el marco del Plan de Desarrollo Local  2021-2024</t>
  </si>
  <si>
    <t>TECNOL. ALIMENTOS</t>
  </si>
  <si>
    <t>11-46101052285</t>
  </si>
  <si>
    <t>5000159054 000</t>
  </si>
  <si>
    <t>11 de abril 2021</t>
  </si>
  <si>
    <t>20216300001893</t>
  </si>
  <si>
    <t>FDLTMC-001-2021 (58294)</t>
  </si>
  <si>
    <t>105 2021 CS (58294)</t>
  </si>
  <si>
    <t xml:space="preserve">https://community.secop.gov.co/Public/Tendering/OpportunityDetail/Index?noticeUID=CO1.NTC.1901559&amp;isFromPublicArea=True&amp;isModal=False
</t>
  </si>
  <si>
    <t>CONTRATAR LOS SEGUROS QUE AMPAREN LOS INTERESES PATRIMONIALES, ASÍ COMO LOS BIENES QUE ESTÉN BAJO SU RESPONSABILIDAD, CUSTODIA, CUIDADO Y CONTROL, O POR LOS QUE PUEDA SER LEGALMENTE RESPONSABLE DEL FONDO DE DESARROLLO LOCAL DE TEUSAQUILLO.” GRUPO 1 (SEGUROS GENERALES Y RSCP – MANEJO)</t>
  </si>
  <si>
    <t>LIBERTY SEGUROS S.A</t>
  </si>
  <si>
    <t>JENCY DIAZ SUAREZ</t>
  </si>
  <si>
    <t>5000161625 0002</t>
  </si>
  <si>
    <t>15 de abril 2021</t>
  </si>
  <si>
    <t>131020202020107/108/109</t>
  </si>
  <si>
    <t>NO REQUIERE POLIZA</t>
  </si>
  <si>
    <t>FDLT-CPS-106-2021</t>
  </si>
  <si>
    <t>106 2021 CPS-AG (57221)</t>
  </si>
  <si>
    <t xml:space="preserve">El contrato que se pretende celebrar tendra por objeto apoyar Administrativa y Asistencialmente a las Inspecciones de Policia de la Localidad  </t>
  </si>
  <si>
    <t>63-46-10100219 9</t>
  </si>
  <si>
    <t xml:space="preserve"> 5000163905 0001</t>
  </si>
  <si>
    <t>21 de abril 2021</t>
  </si>
  <si>
    <t>FDLT-CPS-107-2021</t>
  </si>
  <si>
    <t>107 2021 CPS-AG (57221)</t>
  </si>
  <si>
    <t>El contrato que se pretende celebrar, tendra por objeto  Apoyar admiistrativa y asistencialmente a las Inspecciones de Polcia  de la Localidad</t>
  </si>
  <si>
    <t>NANCY GONZALEZ  CHOCONTA</t>
  </si>
  <si>
    <t>TEC. LABORAL</t>
  </si>
  <si>
    <t>63-46-101002202</t>
  </si>
  <si>
    <t xml:space="preserve"> 5000163910 0001</t>
  </si>
  <si>
    <t>NANCY GONZALEZ CHOCONTA</t>
  </si>
  <si>
    <t>FDLT-CPS-108-2021</t>
  </si>
  <si>
    <t>108 2021 CPS-AG (57221)</t>
  </si>
  <si>
    <t>63-46101002195</t>
  </si>
  <si>
    <t>5000162519 0001</t>
  </si>
  <si>
    <t>16 de abril 2021</t>
  </si>
  <si>
    <t>FDLT-CPS-109-2021</t>
  </si>
  <si>
    <t>109 2021 CPS-AG (56071)</t>
  </si>
  <si>
    <t>Prestar los servicios de apoyo a la gestion para realizar todas las actividades operativas y administrativas relacionadas con el proyecto de inversion 2162- Teusaquillo Localidad segura para las mujeres y demas actividades requeridas en el marco del Plan de Desarrollo Local 2021-2024</t>
  </si>
  <si>
    <t>PROF. SICOLOGIA Y COMUNICADORA SOCIAL</t>
  </si>
  <si>
    <t>63-46-101002197</t>
  </si>
  <si>
    <t>5000162430 0002</t>
  </si>
  <si>
    <t>FDLT-CPS -110-2021</t>
  </si>
  <si>
    <t xml:space="preserve">	110 2021 CPS-AG (57221)</t>
  </si>
  <si>
    <t xml:space="preserve">El contrato que se pretende celebrar, tendra por objeto apoyar Administrativa y Asistencialmente a las Inspecciones de Policia de la Localidad  </t>
  </si>
  <si>
    <t>980-47-994000016864</t>
  </si>
  <si>
    <t>5000163904 0001_x000D_</t>
  </si>
  <si>
    <t>MARTHA CHICUE</t>
  </si>
  <si>
    <t>FDLT-CPS-111-2021</t>
  </si>
  <si>
    <t xml:space="preserve">	111-2021-CPS-P (57266)</t>
  </si>
  <si>
    <t>Prestar los servicios prefesionales en el diseño, seguimiento e implementacion de planes, proyectos y/o actividades tecnicas y administrativas relacionadas con la estrategia local  de impulso y depuracion  de las actuaciones administrativas  que cursan el la Alcaldia Local de Teusaquillo</t>
  </si>
  <si>
    <t>WILLDER HUMBERTO TORRES LEON</t>
  </si>
  <si>
    <t>PROF. DERECHO ESP. DERECHO ADMIN. MAESTRIA DER. PUBLICO</t>
  </si>
  <si>
    <t>12-44-101206687</t>
  </si>
  <si>
    <t xml:space="preserve"> 5000163742 0001</t>
  </si>
  <si>
    <t>20  de abril 2021</t>
  </si>
  <si>
    <t xml:space="preserve">ERWIN LEONARDO NIÑO / SANDRA ANZOLA </t>
  </si>
  <si>
    <t>20216320005663/20216320004643/1893</t>
  </si>
  <si>
    <t>POLIZA VENCIDA</t>
  </si>
  <si>
    <t>FDLTMC-002-2021 (58294)</t>
  </si>
  <si>
    <t>112 2021 CS (58294)</t>
  </si>
  <si>
    <t>https://community.secop.gov.co/Public/Tendering/OpportunityDetail/Index?noticeUID=CO1.NTC.1913073&amp;isFromPublicArea=True&amp;isModal=False</t>
  </si>
  <si>
    <t>CONTRATAR LOS SEGUROS QUE AMPAREN LOS INTERESES PATRIMONIALES ASI COMO LOS BIENES QUE ESTEN BAJO SU RESPONSABILIDAD CUSTODIA CUIDADO Y CONTROL, O POR LOS QUE PUEDA SER LEGALMENTE RESPONSABLE DEL FONDO DE DESARROLLO LOCAL DE TEUSAQUILLO/ SEGURO DE VIDA GRUPO EDILES</t>
  </si>
  <si>
    <t>COMPAÑIA MUNDIAL DE SEGUROS S A</t>
  </si>
  <si>
    <t>Francisco Javier Prieto Sanchez</t>
  </si>
  <si>
    <t>5000163724 0002</t>
  </si>
  <si>
    <t>13-1020202020105/107/108/109</t>
  </si>
  <si>
    <t>ASEO Y CAFETERIA</t>
  </si>
  <si>
    <t>ORDEN DE COMPRA 68364</t>
  </si>
  <si>
    <t>https://www.colombiacompra.gov.co/tienda-virtual-del-estado-colombiano/ordenes-compra/68364</t>
  </si>
  <si>
    <t>Realizar la contratación de una firma que preste el servicio integral de aseo, cafetería y mantenimiento con personal, insumos y maquinaria necesarias para la prestación del servicio requerido en las instalaciones de la Alcaldía Local de Teusaquillo y la JAL</t>
  </si>
  <si>
    <t>Union Temporal Eminser -Soloaseo 2020</t>
  </si>
  <si>
    <t>ANGELA ESPITIA PINTO</t>
  </si>
  <si>
    <t>01/05/2021</t>
  </si>
  <si>
    <t>20226320004363/20226320002533</t>
  </si>
  <si>
    <t>26/04/2022</t>
  </si>
  <si>
    <t xml:space="preserve">ORDEN DE COMPRA </t>
  </si>
  <si>
    <t>FDLTMC-003-202</t>
  </si>
  <si>
    <t>114 2021 CPS</t>
  </si>
  <si>
    <t>https://community.secop.gov.co/Public/Tendering/OpportunityDetail/Index?noticeUID=CO1.NTC.1944418&amp;isFromPublicArea=True&amp;isModal=False</t>
  </si>
  <si>
    <t>PRESTAR EL SERVICIO INTEGRAL DE FOTOCOPIADO Y ESCANEO DE DOCUMENTOS A PRECIOS UNITARIOS SIN FORMULA DE REAJUSTE MEDIANTE EL SISTEMA DE OUTSOURCING DE ACUERDO CON LOS PRESENTES ESTUDIOS PREVIOS, ANEXOS TECNICOS E INVITACIÓN</t>
  </si>
  <si>
    <t>SERTCO S&amp;S LTDA</t>
  </si>
  <si>
    <t>PEDRO ISMAEL TORRRES TORRES</t>
  </si>
  <si>
    <t xml:space="preserve">	14-46-101053252</t>
  </si>
  <si>
    <t>5000171013 0004</t>
  </si>
  <si>
    <t>14/05/2021</t>
  </si>
  <si>
    <t>YAZMIN ARIZA ULLOA</t>
  </si>
  <si>
    <t>20216320006783</t>
  </si>
  <si>
    <t>21/10/2021</t>
  </si>
  <si>
    <t xml:space="preserve">NO UTILIZADO </t>
  </si>
  <si>
    <t>FDLT- CV -116-OC -70111  COMPRAVENTA</t>
  </si>
  <si>
    <t>ORDEN DE COMPRA 70111</t>
  </si>
  <si>
    <t>https://www.colombiacompra.gov.co/tienda-virtual-del-estado-colombiano/ordenes-compra/70111</t>
  </si>
  <si>
    <t>Compra de licenciamiento Office 365 para los equipos de cómputo que se encuentran al servicio de los funcionarios y contratistas de la Alcaldía Local de Teusaquillo, garantizando así la asignación de correo electrónico institucional a cada uno de los contratistas de la entidad, además de contar con aplicativos de ofimática</t>
  </si>
  <si>
    <t>01  de junio 2021</t>
  </si>
  <si>
    <t xml:space="preserve">SIN RADIUCADO ASOCIADO </t>
  </si>
  <si>
    <t>FDLT-MC-005-2021</t>
  </si>
  <si>
    <t>117 2021 CV</t>
  </si>
  <si>
    <t>https://community.secop.gov.co/Public/Tendering/OpportunityDetail/Index?noticeUID=CO1.NTC.2003061&amp;isFromPublicArea=True&amp;isModal=False</t>
  </si>
  <si>
    <t>“ADQUIRIR DOS (2) CERTIFICADOS DE FIRMA DIGITAL DE SEGURIDAD ELECTRONICA CON VIGENCIA DE UN (1) AÑO PARA EL FONDO DE DESARROLLO LOCAL DE TEUSAQUILLO, EN TOKEN FISICO Y/O VIRTUAL”</t>
  </si>
  <si>
    <t>CAMERFIRMA COLOMBIA SAS</t>
  </si>
  <si>
    <t>64-46-101014315</t>
  </si>
  <si>
    <t>5000178981 0001</t>
  </si>
  <si>
    <t>17 de junio 2022</t>
  </si>
  <si>
    <t>MARCELA MONSALVE</t>
  </si>
  <si>
    <t>20226320004383/20226320004353</t>
  </si>
  <si>
    <t>FDLT-SAMC-002-2021 (58842)</t>
  </si>
  <si>
    <t>118 2021 CTO-SC</t>
  </si>
  <si>
    <t>https://community.secop.gov.co/Public/Tendering/OpportunityDetail/Index?noticeUID=CO1.NTC.1993660&amp;isFromPublicArea=True&amp;isModal=False</t>
  </si>
  <si>
    <t>CONTRATAR LOS SEGUROS QUE AMPAREN LOS INTERESES PATRIMONIALES, ASÍ COMO LOS BIENES QUE ESTÉN BAJO SU RESPONSABILIDAD, CUSTODIA, CUIDADO Y CONTROL, O POR LOS QUE PUEDA SER LEGALMENTE RESPONSABLE, ASÍ COMO LA EXPEDICIÓN DE CUALQUIER OTRA PÓLIZA DE SEGUROS QUE REQUIERA LA ENTIDAD EN EL DESARROLLO DE SU ACTIVIDAD</t>
  </si>
  <si>
    <t>LIBERTY SEGUROS SA</t>
  </si>
  <si>
    <t>5000180235 0001</t>
  </si>
  <si>
    <t>22/06/2021</t>
  </si>
  <si>
    <t>131020202020107/08/09/10</t>
  </si>
  <si>
    <t>780 de 30/12/2021</t>
  </si>
  <si>
    <t>590 de 04/04/2022</t>
  </si>
  <si>
    <t>20226320004393</t>
  </si>
  <si>
    <t>FDLTMC-006-2021(59212)</t>
  </si>
  <si>
    <t>119-2021 CPS (59212)</t>
  </si>
  <si>
    <t>https://community.secop.gov.co/Public/Tendering/OpportunityDetail/Index?noticeUID=CO1.NTC.2018028&amp;isFromPublicArea=True&amp;isModal=False</t>
  </si>
  <si>
    <t>PRESTAR A LA ALCALDÍA LOCAL DE TEUSAQUILLO EL SERVICIO INTEGRAL DE TRANSPORTE TERRESTRE ESPECIAL CONTINÚO, CON EL PROPÓSITO DE TRASLADAR A LOS FUNCIONARIOS/AS, CONTRATISTAS Y/O USUARIOS EN EL MARCO DE LA MISIONALIDAD DE LA ALCALDÍA LOCAL DE TEUSAQUILLO, EN CUMPLIMIENTO AL PLAN DE GESTIÓN</t>
  </si>
  <si>
    <t>GRUPO EMPRESARIAL JHS SAS</t>
  </si>
  <si>
    <t>JOHN HERNY SOLANO CARDENAS</t>
  </si>
  <si>
    <t>14-44-101130258</t>
  </si>
  <si>
    <t>5000178990 0001</t>
  </si>
  <si>
    <t>17/06/2021</t>
  </si>
  <si>
    <t>772 de 17/06/2021</t>
  </si>
  <si>
    <t>596 de 22/04/2022</t>
  </si>
  <si>
    <t xml:space="preserve">NAYARA TORRES RAGEL/ LUIS FELIPE RODRIGUEZ </t>
  </si>
  <si>
    <t>20216320006773/ SIN RADICADO</t>
  </si>
  <si>
    <t>FDLT-CPS-120-2021</t>
  </si>
  <si>
    <t>CO1.PCCNTR.2622234</t>
  </si>
  <si>
    <t>Prestar servicios profesionales para apoyar la formulacion y supervision del proyecto de Inversion  2101-TEUSAQUILLO  UN NUEVO OCNTRATO SOCIAL PARA LA DOTACION  DE CAIDSG,DOTACION DE JARDI ES INFANTILES  Y CENTROS AMAR Y PARA LA PREVENCION  DE VIOLENCIAS  y demas actividades  requeridas en el marco del Plan de Desarrollo Local  2021-2024</t>
  </si>
  <si>
    <t>DANIELA PATRICIA DE PABLOS PEDROZA</t>
  </si>
  <si>
    <t>PROF. TRABAJO SOCIAL</t>
  </si>
  <si>
    <t>39-44-101126218</t>
  </si>
  <si>
    <t xml:space="preserve"> 5000182723 0001</t>
  </si>
  <si>
    <t>01  de julio 2021</t>
  </si>
  <si>
    <t>13-3011601060000002101</t>
  </si>
  <si>
    <t>FDLT-CPS-121-2021</t>
  </si>
  <si>
    <t>121 2021 CPS-P (59390)</t>
  </si>
  <si>
    <t>ApoyaR juridicamente la ejecucion de las acciones requeridas para la depuracion de las actuaciones administrativas que cursan eln la Alcaldia Local</t>
  </si>
  <si>
    <t>CHIQUINQUIRA</t>
  </si>
  <si>
    <t>63-46-101002345</t>
  </si>
  <si>
    <t>5000181146 0001</t>
  </si>
  <si>
    <t>25 de junio 2021</t>
  </si>
  <si>
    <t xml:space="preserve">WILDER HUMBERTO TORRES LEON </t>
  </si>
  <si>
    <t>20216320004103</t>
  </si>
  <si>
    <t>28/06/2021</t>
  </si>
  <si>
    <t>FDLTCD-122-2021 (59390)</t>
  </si>
  <si>
    <t>122 2021 CPS-P (59390)</t>
  </si>
  <si>
    <t>Apoyar juridicamente la ejecucion de las acciones  requeridas para la depuracion de las actuaciones admiistrativas que cursan en la Alcaldia Local</t>
  </si>
  <si>
    <t>JESUS MARIANO MARTINEZ</t>
  </si>
  <si>
    <t>63-46-101002344</t>
  </si>
  <si>
    <t>5000181147 0001</t>
  </si>
  <si>
    <t>FDLT-CI-123-- (59607)-CONVENIO INTERADMINISTRATIVO</t>
  </si>
  <si>
    <t>123 2021 CONV-INT (59607)</t>
  </si>
  <si>
    <t>Aunar efuerzos tecnicos, administrativos,juridicos y financieros entre la Secretaria de Educacion del Distrito  y los Fondos de Dessarrollo Local que hacen parte del Distrito Capital, para la implementacion de un nuevo modelo  exclusivo, eficiente  y flexible para el acceso  y la permanencia de las y los jovenes  egresados de instituciones de educacion  media a programas de educacion superior</t>
  </si>
  <si>
    <t>SECRETARIA DE EDUCACION DEL DISTRITO</t>
  </si>
  <si>
    <t>DEIDAMIA GARCÍA QUINTERO</t>
  </si>
  <si>
    <t>20216320004553</t>
  </si>
  <si>
    <t>19/07/2021</t>
  </si>
  <si>
    <t>FDLT-CPS-124-2021</t>
  </si>
  <si>
    <t xml:space="preserve">	124-2021 CPS-AG (59199)</t>
  </si>
  <si>
    <t>Prestar servicios tecnicos para el Apoyo Transversal  al Area de Desarrollo Local de la AlcaLdia de Teusaquillo</t>
  </si>
  <si>
    <t xml:space="preserve"> JOSE FERNANDO BARRERA BALLESTEROS</t>
  </si>
  <si>
    <t>TECNOL. ING DE SISTEMAS</t>
  </si>
  <si>
    <t>39-44-101126269</t>
  </si>
  <si>
    <t>5000182841 0001</t>
  </si>
  <si>
    <t>LUISA BIBIANA MEDINA RODRIGUEZ_x000D_</t>
  </si>
  <si>
    <t>20216320004523</t>
  </si>
  <si>
    <t>15/07/2021</t>
  </si>
  <si>
    <t>FDLT-LP-001-2021 (58941)</t>
  </si>
  <si>
    <t xml:space="preserve">	125 2021 CPS (58941)</t>
  </si>
  <si>
    <t>https://community.secop.gov.co/Public/Tendering/OpportunityDetail/Index?noticeUID=CO1.NTC.2018405&amp;isFromPublicArea=True&amp;isModal=False</t>
  </si>
  <si>
    <t>Prestar el servicio de vigilancia y seguridad privada en la modalidad de vigilancia fija con arma y medios tecnológicos para las instalaciones donde funcionan las sedes de la Alcaldía Local De Teusaquillo, y la Junta Administradora Local de Teusaquillo</t>
  </si>
  <si>
    <t>EMPRESA DE VIGILANCIA Y SEGURIDAD
PRIVADA CARIMAR LTDA</t>
  </si>
  <si>
    <t>JOHN EDWARD RAMOS AMEZQUITA</t>
  </si>
  <si>
    <t>FDLT-CPS-126-2021</t>
  </si>
  <si>
    <t>126 2021 CPS-P (58990)</t>
  </si>
  <si>
    <t>Apoyar juridicamente la ejecucion de las acciones  requeridas para el tramite e impulso procesal de las actuaciones  contravencionales y/o querellas que cursen en la inspeccion  de Policia 13D de la Localidad</t>
  </si>
  <si>
    <t>ADRIANA LILIANA CARDENAS VILLALOBOS</t>
  </si>
  <si>
    <t>33-44-101214661</t>
  </si>
  <si>
    <t>5000183778 0001</t>
  </si>
  <si>
    <t>07 de julio 2021</t>
  </si>
  <si>
    <t>20216320004543</t>
  </si>
  <si>
    <t>FDLT-MC-007-2021 (59790)</t>
  </si>
  <si>
    <t>127-2021 CTO-SUM (59790)</t>
  </si>
  <si>
    <t>https://communitysecopgovco/Public/Tendering/OpportunityDetail/Index?noticeUID=CO1NTC2055519&amp;isFromPublicArea=True&amp;isModal=False</t>
  </si>
  <si>
    <t>SUMINISTRO DE LOS BIENES, MATERIALES Y ELEMENTOS DE FERRETERÍA NECESARIOS PARA REALIZAR EL MANTENIMIENTO, REPARACIONES O LAS MEJORAS DE TIPO LOCATIVO DE LOS BIENES INMUEBLES Y MUEBLES A CARGO DEL FONDO DE DESARROLLO LOCAL DE TEUSAQUILLO</t>
  </si>
  <si>
    <t>WILLIAM ALFONSO LAGUNA VARGAS/ INTERAMERICANA DE SUMINISTRO</t>
  </si>
  <si>
    <t>WILLIAM ALFONSO LAGUNA VARGAS</t>
  </si>
  <si>
    <t>Persona Natural colombiana</t>
  </si>
  <si>
    <t>37-44-101037226</t>
  </si>
  <si>
    <t>5000209268 0001</t>
  </si>
  <si>
    <t>01  de octubre de 2021</t>
  </si>
  <si>
    <t>MARIA ELENA ORTEGA /LUIS FELIPE RODRIGUEZ RAMIREZ/NAYARA TORRES RANGEL</t>
  </si>
  <si>
    <t>20226320004403/20216320004443/20216320006773</t>
  </si>
  <si>
    <t>31/12/2021 O HASTA TERMINAR RECURSOS</t>
  </si>
  <si>
    <t xml:space="preserve">FDLT- CI -128-2021 </t>
  </si>
  <si>
    <t>128-2021 CONV-INT (59587)</t>
  </si>
  <si>
    <t>Aunar esfuerzos tecnicos, administrativos, y financieros entre en Jardin Botanico Jose Celestinoi Mutis y el Fondo de Desarrollo Local de Teusaquillo, para ejecutar actividades de promocion, fortalecimiento y manejo de coberturas vegetales en la Localidad  de Teusaquillo</t>
  </si>
  <si>
    <t>JARDIN BOTANICO JOSE CELESTINO MUTIS</t>
  </si>
  <si>
    <t>MARTHA LILIANA PERDOMO RAMIREZ</t>
  </si>
  <si>
    <t>Entidad Estatal de acuerdo con la definición del Decreto 1082 de 2015</t>
  </si>
  <si>
    <t>16 de julio 2021</t>
  </si>
  <si>
    <t>HERNAN QUIÑONES PINZON</t>
  </si>
  <si>
    <t>20216320004713/20226320001143</t>
  </si>
  <si>
    <t>15/02/2022</t>
  </si>
  <si>
    <t>FDLT-CPS-129-2021</t>
  </si>
  <si>
    <t>CO1.PCCNTR.2693366</t>
  </si>
  <si>
    <t>Prestar los servicios asistenciales de apoyo a la gestion para realizar todas las actividades  operativas y administrativas relacionadas con el proyecto 2126- Teusaquillo siembra arboles y respira oxigeno  requeridas en el Marco del Plan de Desarrollo Local 2021-2024</t>
  </si>
  <si>
    <t>CLARA MATILDE ESPINEL GOMEZ</t>
  </si>
  <si>
    <t>PROF. BIOLOGIA DOC. CIENCIAS MEDICAS</t>
  </si>
  <si>
    <t>63-46-101002392</t>
  </si>
  <si>
    <t>5000188347 0001</t>
  </si>
  <si>
    <t>22 de julio 2021</t>
  </si>
  <si>
    <t>20216320004953</t>
  </si>
  <si>
    <t>03/08/2021</t>
  </si>
  <si>
    <t>FDLT-CPS 130-2021</t>
  </si>
  <si>
    <t xml:space="preserve">	130-2021 CPS-AG (59710)</t>
  </si>
  <si>
    <t>Prestar los servicios aistenciales de apoyo a la gestion pararealizar todas las actividades operativas y administrativas relacionadas  con el proyecto 2142-y al referente de proteccion y bienestar animal y Alcaldesa Local, en la promocion, articulacion y acompañamiento,y seguimiento para la atencion y proteccion de los animales  domesticos y silvestres de la Localidad</t>
  </si>
  <si>
    <t>SANDRA MILENA SANCHEZ CASTRO</t>
  </si>
  <si>
    <t>63-46-101002427</t>
  </si>
  <si>
    <t>5000193538 0001</t>
  </si>
  <si>
    <t>11 de agosto 2021</t>
  </si>
  <si>
    <t>YANINA DEL PILAR ARIZA</t>
  </si>
  <si>
    <t>20216320005453</t>
  </si>
  <si>
    <t>08/09/2021</t>
  </si>
  <si>
    <t>FDLTCD-131-2021</t>
  </si>
  <si>
    <t>131-2021 CTO-INT (61230)</t>
  </si>
  <si>
    <t>https://community.secop.gov.co/Public/Tendering/OpportunityDetail/Index?noticeUID=CO1.NTC.2194057&amp;isFromPublicArea=True&amp;isModal=False</t>
  </si>
  <si>
    <t>PRESTACIÓN DEL SERVICIO DE INSTALACIÓN, CONFIGURACIÓN Y PUESTA EN FUNCIONAMIENTO DEL CANAL DEDICADO Y SERVICIO DE TELEFONIA LOCAL PARA LA ALCALDÍA LOCAL DE TEUSAQUILLO Y LA JUNTA ADMINISTRADORA LOCAL</t>
  </si>
  <si>
    <t>Empresa de Telecomunicaciones de Bogota ETB SA ESP</t>
  </si>
  <si>
    <t>CAMILO ANDRES OLEA RODRIGUEZ</t>
  </si>
  <si>
    <t>Sociedad Anónima Abierta colombiana</t>
  </si>
  <si>
    <t>5000199663 0001</t>
  </si>
  <si>
    <t>131020202030401 /404</t>
  </si>
  <si>
    <t xml:space="preserve">MAYRA ALEJANDRA SOTO ARCOS </t>
  </si>
  <si>
    <t>20226320004383/20226320004353/20216320005703</t>
  </si>
  <si>
    <t>NO APLICA POLIZA</t>
  </si>
  <si>
    <t>FDLT-SAMC-003-2021 (60058)</t>
  </si>
  <si>
    <t>132-2021 CPS (60058)</t>
  </si>
  <si>
    <t>Contratar la prestacion de servicios tecnicos,logisticos  y metodologicos para capacitar  a traves de procesos de formacion enfocados a la participacion de manera virtual</t>
  </si>
  <si>
    <t>FUNDACION GRUPO PRODESARROLLO</t>
  </si>
  <si>
    <t>SANDRA MILENA BURBANO VALLEJO</t>
  </si>
  <si>
    <t>Fundacion</t>
  </si>
  <si>
    <t>11-40-101042918 - 11-44-101172807</t>
  </si>
  <si>
    <t>5000198926 0001_x000D_</t>
  </si>
  <si>
    <t>26 de agosto 2021</t>
  </si>
  <si>
    <t>JUAN PABLO GOMEZ TORRES / OSCAR JAVIER MONROY DIAZ</t>
  </si>
  <si>
    <t>20226320001113/20216320005333</t>
  </si>
  <si>
    <t>FDLT-SASI-004-2021(60248)</t>
  </si>
  <si>
    <t>133-2021 CV (60248)</t>
  </si>
  <si>
    <t>Adqusicion de elementos deportivos, recreativos y de actividad fisica para el Fondo de Desarrolo Local de Teusaquillo de acuerdo con las especificaciones  tecnicas conforme al proyecto  2072-Teusaquillo referente en Deporte, Recreacion y actividad Fisica</t>
  </si>
  <si>
    <t>KITS DEPORTIVOS-ABOVE</t>
  </si>
  <si>
    <t>EUSTORGIO RODADO FUENTES</t>
  </si>
  <si>
    <t>3153738–4 0785001−6</t>
  </si>
  <si>
    <t>5000199109 0001</t>
  </si>
  <si>
    <t>LUIS FERNANDO BOHORQUEZ REYES/FREDDY ALBERTO HERNANDEZ PAEZ/JUAN PABLO GOMEZ/JAIRO LEON VARGAS</t>
  </si>
  <si>
    <t>20226320001153/20216320007273/20216320006483/20216320006413</t>
  </si>
  <si>
    <t>FDLT-CPS-134-2021</t>
  </si>
  <si>
    <t>134-2021 CPS-P (60845)</t>
  </si>
  <si>
    <t>Prestar los servicios profesionales como ingeniero civil en el recibo fisico de la edificacion de la nueva sede de la Alcaldia Local de Teusaquillo ubicada en la AK 30 N° 40A-14,asi como la verificacion de las cantidades ejecutadas e inventarioen lo relacionado  con el componente de ingeniera civil, estructural y afines</t>
  </si>
  <si>
    <t>PROF. ING. CIVIL ESP. GERENCIA DE PROYECTOS</t>
  </si>
  <si>
    <t>980-47-994000018466-0</t>
  </si>
  <si>
    <t>ASEGURADORA SOLIDARIA COLOMBIANA</t>
  </si>
  <si>
    <t>5000199098 0001_x000D_</t>
  </si>
  <si>
    <t>13-3011605570000002169_x000D_</t>
  </si>
  <si>
    <t xml:space="preserve"> JOSE FERNANDO BRIJALDO ROJAS</t>
  </si>
  <si>
    <t>20216320006423</t>
  </si>
  <si>
    <t>05/10/2021</t>
  </si>
  <si>
    <t>FDLTCD-135-2021 (60850)</t>
  </si>
  <si>
    <t>135-2021 CPS-P (60850)</t>
  </si>
  <si>
    <t>Prestar los servicios profesionales como Ingeniero Electricista en el recibo fisico de la edificacion de la nueva sede del a Alcaldia Local de Teusaquillo ubicada en la AK 30 N° 4A-14, asi como de la verificacion de las cantidades ejecutadas e inventario en lo relacionado con el componente electrico y afines</t>
  </si>
  <si>
    <t>FRANCISCO JAVIER BARONA DUQUE</t>
  </si>
  <si>
    <t xml:space="preserve">PROF. ING. ELECTRICA </t>
  </si>
  <si>
    <t>33-44-101216636</t>
  </si>
  <si>
    <t>FDLT-CPS-136-2021</t>
  </si>
  <si>
    <t>136-2021 CPS-P (60861)</t>
  </si>
  <si>
    <t>Prestar los servicios profesionales como ingeniero mecanico en el recibo fisico de la edificacion  de la nueva sede de la Alcaldia Local de Teusaquillo ubicada en la AK 30 N° 40A-14, asi como de la verifiacion de las cantidades  ejecutadas e inventario en lo relacionado con el componente mecanico y afines</t>
  </si>
  <si>
    <t>LUIS FERNANDO GARCIA GONZALES</t>
  </si>
  <si>
    <t>PROF. ING . MECANICO . ESP. MAESTRÍA MBA INTERNACIONAL DE LA CONSTRUCCIÓN E INFRAESTRUCTURAS</t>
  </si>
  <si>
    <t>62-44-101014067</t>
  </si>
  <si>
    <t>5000199099 0001</t>
  </si>
  <si>
    <t xml:space="preserve"> JOSE FERNANDO BRIJALDO ROJAS/JOSE FERNANDO BRIJALDO ROJAS</t>
  </si>
  <si>
    <t>20216320006423/20216320006423</t>
  </si>
  <si>
    <t>FDLT-CPS-137-2021</t>
  </si>
  <si>
    <t>137-2021 CPS-AG (60004)</t>
  </si>
  <si>
    <t>Prestar los servicios de apoyo a la gestion en la Alcaldia Local de Teusaquillo  brindando apoyo a los profesionales  en el tramite y proyeccion  de respuesta de asuntos juridicos  que se adelantan en la Alcaldia Local de Teusaquillo</t>
  </si>
  <si>
    <t xml:space="preserve">	63-46-101002452</t>
  </si>
  <si>
    <t xml:space="preserve"> 5000199095 0001</t>
  </si>
  <si>
    <t>FDLTCD-138-2021 (61434)</t>
  </si>
  <si>
    <t xml:space="preserve">	138-2021 CA (61434)</t>
  </si>
  <si>
    <t>https://community.secop.gov.co/Public/Tendering/OpportunityDetail/Index?noticeUID=CO1.NTC.2212824&amp;isFromPublicArea=True&amp;isModal=False</t>
  </si>
  <si>
    <t>El Contratista se obliga a entregar al Fondo de Desarrollo Local de Teusaquillo a título de arrendamiento, el uso y goce del inmueble ubicado en la trasversal 18 bis # 38 41, para el funcionamiento de la Alcaldía Local de Teusaquillo, de conformidad con los estudios previos y demás documentos lo cuales hacen parte integral de contrato</t>
  </si>
  <si>
    <t>5000200044 0001_x000D_</t>
  </si>
  <si>
    <t>31 de agosto 2021</t>
  </si>
  <si>
    <t>DIANA CRISTINA CORDOVEZ MENDEZ</t>
  </si>
  <si>
    <t>20226320004393/20216320005643</t>
  </si>
  <si>
    <t>FDLT-CPS-139-2021</t>
  </si>
  <si>
    <t>139-2021 CPS-AG (61037)</t>
  </si>
  <si>
    <t>Apoyar admiistrativa y asistencialmente  a las Inspecciones de Policia de la Localidad, de acuerdo a los estudios previos</t>
  </si>
  <si>
    <t>JEIMY PAOLA GONZALEZ VELAZQUEZ</t>
  </si>
  <si>
    <t>376 - 47 - 994000016528</t>
  </si>
  <si>
    <t>5000200050 0001</t>
  </si>
  <si>
    <t>20216320005413</t>
  </si>
  <si>
    <t>02/09/2021</t>
  </si>
  <si>
    <t xml:space="preserve">FDLT-CPS-140-2021  </t>
  </si>
  <si>
    <t>140-2021 CPS-AG (61041)</t>
  </si>
  <si>
    <t>Apoyar administrativa y asistencialmente  a la Inspecciones de Policia de la Localidad de acuerdo con los esrudios previos</t>
  </si>
  <si>
    <t>376-47-994000016527</t>
  </si>
  <si>
    <t xml:space="preserve"> 5000200049 0001_x000D_</t>
  </si>
  <si>
    <t>RAFAEL AZUERO QUINONES</t>
  </si>
  <si>
    <t>20216320005423</t>
  </si>
  <si>
    <t>FDLT-CPS-141-2021-142A-2021</t>
  </si>
  <si>
    <t>142-2021 CPS-AG (61042)</t>
  </si>
  <si>
    <t>Apoyar administrativa y asistencialmente  a la Inspecciones de Policia de la Localidad de acuerdo con los estudios previos</t>
  </si>
  <si>
    <t xml:space="preserve">NANCY MARINA  GONZALEZ CHOCONTA </t>
  </si>
  <si>
    <t>TECN. LABORAL AUX. ADMIN.</t>
  </si>
  <si>
    <t>63-46-101002458</t>
  </si>
  <si>
    <t>5000200056 0001</t>
  </si>
  <si>
    <t>JAQUELINE CAMPOS RINCÓN</t>
  </si>
  <si>
    <t>20216320005403</t>
  </si>
  <si>
    <t>FDLTCD-142-2021 (61206)</t>
  </si>
  <si>
    <t>142-2021 CPS-AG (61206)</t>
  </si>
  <si>
    <t>El contrato que se pretende celebrar tiene por objeto  prestar sus servicios como gestor de convivencia brindando apoyo en la  atencion de movilizaciones, aglomeraciones, seguridad ciudadana,convivencia y prevencion de conflictividades y apoyar en el acompañamiento a los operativos y jornadas relacionadas con asuntos de prevencion de emergencias, seguridad y convivencia en la Localidad de conformidad con los estudios previos</t>
  </si>
  <si>
    <t>LISETH  TAUSA  HUERTAS</t>
  </si>
  <si>
    <t xml:space="preserve">	63-46-101002466</t>
  </si>
  <si>
    <t>5000202245 0001</t>
  </si>
  <si>
    <t>08 de septiembre 2021</t>
  </si>
  <si>
    <t>20216320006133</t>
  </si>
  <si>
    <t>27/09/2021</t>
  </si>
  <si>
    <t>FDLT-CPS-143-23021</t>
  </si>
  <si>
    <t>143-2021 CPS-AG (61043)</t>
  </si>
  <si>
    <t>Apoyar adiministrativa y asistencialmente a las Inspeccines de Policia  de la Localidad, de acuerdo a los estudios previos</t>
  </si>
  <si>
    <t>36-46-101013739</t>
  </si>
  <si>
    <t>5000202969 0001</t>
  </si>
  <si>
    <t>10  de septiembre 2021</t>
  </si>
  <si>
    <t>FDLT-CPS-144-2021</t>
  </si>
  <si>
    <t xml:space="preserve">	144-2021 CPS-P (61152)</t>
  </si>
  <si>
    <t>Prestar sus servicios profesionales  para la implementacion de las acciones  y lineamientos tecnicos surtidos del programa de Gestion Documental y demas instrumentos tecnicos archivisticos, de conformidad  con los estudios previos</t>
  </si>
  <si>
    <t>DIEGO ANDRES CIFUENTES RODRIGUEZ</t>
  </si>
  <si>
    <t>PROF. SISTEMAS DE INFORMACION BIBLIOTECOLOGIA Y ARCHIVISTICA ESP GERENCIA DE PROYECTOS</t>
  </si>
  <si>
    <t>17-44-101194260</t>
  </si>
  <si>
    <t>5000203269 0001</t>
  </si>
  <si>
    <t>13 de septiembre 2021</t>
  </si>
  <si>
    <t>20216320008053/20216320005673</t>
  </si>
  <si>
    <t>15/09/2021</t>
  </si>
  <si>
    <t>FDLT-CPS-145-2021</t>
  </si>
  <si>
    <t>145-2021 CPS-P (61218)</t>
  </si>
  <si>
    <t>Prestar los servicios profesionales para adelantar y desarrollar los tramites juridicos  relacionados con la actividad contractual del Fondo de Desarrollo Local  de conformidad con los estudios previos</t>
  </si>
  <si>
    <t>LUDWING  FABIAN ABRIL GRANADOS</t>
  </si>
  <si>
    <t>PROF. DERECHO ESP. CIENCIAS ADMINISTRATIVAS Y CONSTITUCIONALES</t>
  </si>
  <si>
    <t>17-44-101192566</t>
  </si>
  <si>
    <t>5000203321 0001</t>
  </si>
  <si>
    <t>HERNAN QUIÑONEZ PINZON</t>
  </si>
  <si>
    <t>20216320005693</t>
  </si>
  <si>
    <t>FDLTCD-146-2021 (61217)</t>
  </si>
  <si>
    <t xml:space="preserve">	146-2021 CPS-P (61217)</t>
  </si>
  <si>
    <t>Prestar los servicios profesionales  para adelantar y desarrollar los tramites juridicos relacionados  con la actividad contractual del Fondo de Desarrollo  Local  de conformidad con los estudios previos</t>
  </si>
  <si>
    <t>WILSOM FABIO QUINTERO ROJASNO</t>
  </si>
  <si>
    <t>63-46-101002600</t>
  </si>
  <si>
    <t>5000205057 0001</t>
  </si>
  <si>
    <t>17 de septiembre 2021</t>
  </si>
  <si>
    <t>20216320005983</t>
  </si>
  <si>
    <t>23/09/2021</t>
  </si>
  <si>
    <t>FDLTCD-147-2021 (61213)</t>
  </si>
  <si>
    <t>147-2021 CPS-P (61213)</t>
  </si>
  <si>
    <t>Prestar los servicios profesionaels para adelantar  y desarollar los tramites juridicos ,relacionados con la actividad contractual del Fondo de Desarollo Local Teusaquill de conformidad con los estudios previos</t>
  </si>
  <si>
    <t>JAIRO ERNESTO CUELLAR JIMENEZ</t>
  </si>
  <si>
    <t xml:space="preserve">	63-46-101002517</t>
  </si>
  <si>
    <t>5000208182 0001</t>
  </si>
  <si>
    <t>28 de septiembre 2021</t>
  </si>
  <si>
    <t>LUDWIG FABIAN ABRIL GRANADA</t>
  </si>
  <si>
    <t>20216320006203</t>
  </si>
  <si>
    <t>28/09/2021</t>
  </si>
  <si>
    <t>FDLTCD-148-2021 (60853)</t>
  </si>
  <si>
    <t xml:space="preserve">	148-2021 CPS-P (60853)</t>
  </si>
  <si>
    <t>Prestar los servicios profesionales como Ingeniero Electricista en el recibo fisico de la edificacion de la  nueva sede de la Alcaldia Locald e Teusaquillo ubicada en la AK 30 N° 40A-14 , asi como de la verificacion de las cantidades  ejecutadas e inventario en lo relacionado  con el  componente  hidrosanitario  y afines</t>
  </si>
  <si>
    <t>ALVARO ANDRES SANCHEZ VEGA</t>
  </si>
  <si>
    <t>PROF. ING. CIVIL</t>
  </si>
  <si>
    <t>63-46-101002468</t>
  </si>
  <si>
    <t xml:space="preserve"> 5000202989 0001</t>
  </si>
  <si>
    <t>10 de septiembre 2021</t>
  </si>
  <si>
    <t>GUDY ANNE RENTERIA MENA/ JOSE FERNANDO BRIJALDO ROJAS</t>
  </si>
  <si>
    <t>20216320005683/20216320006423</t>
  </si>
  <si>
    <t>FDLTCD-149-2021 (61456)</t>
  </si>
  <si>
    <t>149-2021 CPS-AG (61456)</t>
  </si>
  <si>
    <t xml:space="preserve">Apoyar asistencialmente a la Alcaldia Local de Teusaquillo a las  actividades asistenciales y operativas que se requieran para el correcto funcionamiento  de la Junta Administradora Local, de conformidad con los estudios previos </t>
  </si>
  <si>
    <t>63-46-101002471</t>
  </si>
  <si>
    <t>5000203304 0001</t>
  </si>
  <si>
    <t>20216320006023/20216320005673</t>
  </si>
  <si>
    <t>150-2021 CPS-AG (61457)</t>
  </si>
  <si>
    <t>FDLTCD-150-2021 (61457)</t>
  </si>
  <si>
    <t xml:space="preserve">Apoyar asistencialmente a la Alcadia Local de Teusaquillo a las actividades asistenciales y operativas  que se requieran para el correcto funcionamiento de la Junta Administradora Local, de conformidad con los estudios previos </t>
  </si>
  <si>
    <t>LUZ MARINA RIVERA COLORADO</t>
  </si>
  <si>
    <t>63-46-101002526</t>
  </si>
  <si>
    <t>5000203363 0001</t>
  </si>
  <si>
    <t>14 de septiembre 2021</t>
  </si>
  <si>
    <t>NIDIA ASTRID MARTINEZ CHAVES</t>
  </si>
  <si>
    <t>20216320005673</t>
  </si>
  <si>
    <t>FDLTCD-151-2021 (61454)</t>
  </si>
  <si>
    <t>151-2021 CPS-AG (61454)</t>
  </si>
  <si>
    <t>Prestar los servicios asistenciales  y de apoyo a la gestion para realizar  las actividades operativas y administrativas  realcionadas co el proyecto 2158 Teusaquillo un nuevo Contrato Social para la  Particicpacion  requeridas en el Marco del Plan de Desarrollo Local  2021-2024</t>
  </si>
  <si>
    <t>ALVARO LANOS QUIÑONES</t>
  </si>
  <si>
    <t>63-46-101002479</t>
  </si>
  <si>
    <t>5000204711 0001</t>
  </si>
  <si>
    <t>FDLTCD-152-2021 (62540)</t>
  </si>
  <si>
    <t>152-2021 CPS-P (62540)</t>
  </si>
  <si>
    <t>Prestar servicios profesionales en el Area Gestion de Desarrollo Administrativo y Finanaciero, para apoyar  tecnicamente a los responsables e integrantes de los procesos en la implementacion de herramientas de gestion, siguiendo los lineamientos metodologicos establecidos por la Oficina Asesora de Planeacion de la Secretaria Distrital de Gobierno de conformidad con los estudios previos</t>
  </si>
  <si>
    <t>MARYURY PATRICIA OÑATE  MARTINEZ</t>
  </si>
  <si>
    <t xml:space="preserve">PROF. CONTADURIA ESP GESTION PUBLICA </t>
  </si>
  <si>
    <t>14-46-101056199</t>
  </si>
  <si>
    <t>5000207811 0002</t>
  </si>
  <si>
    <t>25 de septiembre 2021</t>
  </si>
  <si>
    <t>20216320006103</t>
  </si>
  <si>
    <t>FDLTCD-153-2021 (61223)</t>
  </si>
  <si>
    <t>153-2021 CPS-AG (61223)</t>
  </si>
  <si>
    <t>El contrato que se pretende celebrar tendra por objeto  prestar sus servicios como Gestor de Convivencia, brindando apoyo en la atencion de movilizaciones, aglomeraciones, seguridad ciudadana, convivencia  y prevencion de conflictividades y apoyar en el acompañamiento a los operativos y jornadas relacionadas con susntos de prevencion de emergencias,seguridad y convivencia en la Localidad  de conformidad con los estudios previos</t>
  </si>
  <si>
    <t>JHEFFERSON  DAVID OVALLE MONTAÑEZ</t>
  </si>
  <si>
    <t>TECN. GESTION COMERCIAL</t>
  </si>
  <si>
    <t>63-46-101002482</t>
  </si>
  <si>
    <t>5000204821 0001</t>
  </si>
  <si>
    <t>20216320005923</t>
  </si>
  <si>
    <t>FDLTCD-154-2021 (61229)</t>
  </si>
  <si>
    <t>154-2021 CPS-AG (61229)</t>
  </si>
  <si>
    <t>Prestar sus servicios como Gestor de Convivencia, brindando apoyo en la atncion de movilizaciones,aglomeraciones, seguridad ciudadana,convivencia y prevencion de conflictividades  y apoyar en el acompañamiento a los operativos y jornadas relacionadas con asuntos de prevencion de emergencias,seguridad y convivencia en la Localidad  de conformidad con los estudios previos</t>
  </si>
  <si>
    <t>PROF. DERECHO Y CIENCIAS POLITICAS</t>
  </si>
  <si>
    <t>63-46-101002481</t>
  </si>
  <si>
    <t>5000204749 0001</t>
  </si>
  <si>
    <t>FDLTCD-155-2021 (61224)</t>
  </si>
  <si>
    <t>155-2021 CPS-AG (61224)</t>
  </si>
  <si>
    <t>Prestar sus servicios como Gestor de Convivencia, brindando apoyo en la  atencion de movilizaciones, aglomeraciones, seguridad ciudadana, convivencia  y prevencion de conflictividades y apoyar el acompañamiento a los operativos  y jornadas relacionadas con suntos de prevencion  de emergencias, seguridad y convivencia  en la Localidad  de conformidad con los estudios previos</t>
  </si>
  <si>
    <t>ORLANDO HALESIS NARVAEZ  GONZALEZ</t>
  </si>
  <si>
    <t>MANIZALES</t>
  </si>
  <si>
    <t>PROF. ADMIN. HOTELERO</t>
  </si>
  <si>
    <t xml:space="preserve">	63-46-101002483</t>
  </si>
  <si>
    <t>5000204764 0001</t>
  </si>
  <si>
    <t>FDLT-CPS-156-2021-CONV-COOP</t>
  </si>
  <si>
    <t>FDLTCONV COOP-156-2021( 61677)</t>
  </si>
  <si>
    <t>https://community.secop.gov.co/Public/Tendering/OpportunityDetail/Index?noticeUID=CO1.NTC.2843243&amp;isFromPublicArea=True&amp;isModal=False</t>
  </si>
  <si>
    <t>Aunar esfuerzos para la cooperacion administrativa, tecnica y economica entre el Programa para las Naciones Unidas para el Desarrollo (PNUD) y la Alcal dia Local de Teusaquillo, con el fin de implementar estrategias que promuevan  el fortalecimiento  los emprendimientos de la economia popular a la Localidad de Teusaquillo y las unidades productivas familiares y/o poblaciones  dedicads a actividades tradicionales que permiten generar ingresos, (autoempleo)  y fotalecimiento de My PIMES locales, a traves de un proceso de acompañamiento especializado que permita el mejortamiento de las  competencias de los empresarios y las condiciones de sus negocios, y de esta forma aportar de forma significativa al cumplimiento de la agenda de la reactivacion economica de la Localidad  para el desarrollo de la Ruta 1 -Emprendimiento Local  Ruta 2 - Fortalecimiento Empresarial del Fondo de Desarrollo Local de Teusaquillo</t>
  </si>
  <si>
    <t>María Andrea López Casado</t>
  </si>
  <si>
    <t>20216320005993/20226320002143</t>
  </si>
  <si>
    <t>02/03/2022</t>
  </si>
  <si>
    <t>FDLTCD-157-2021 (61166)</t>
  </si>
  <si>
    <t>157-2021 CPS-P (61166)</t>
  </si>
  <si>
    <t>Prestacion de servicios profesionales  para apoyar el agenciamiento formulacion  y seguimiento  de los proyectos de inversion del Plan de Desarrollo  Local 2021-2024 de conformidad con los estudios previos</t>
  </si>
  <si>
    <t>33-44-101217466</t>
  </si>
  <si>
    <t>5000204942 0001</t>
  </si>
  <si>
    <t>ANA DUNIA PINZON</t>
  </si>
  <si>
    <t>FDLTCD-158-2021 (61210)</t>
  </si>
  <si>
    <t>158-2021 CPS-AG (61210)</t>
  </si>
  <si>
    <t>Prestar los servicios de apoyo a la gestión en la ejecución del proceso de
correspondencia que se genera en CDI de la Alcaldía Local, de conformidad con los estudios previos</t>
  </si>
  <si>
    <t>17-46-101019561</t>
  </si>
  <si>
    <t>5000205029 0001</t>
  </si>
  <si>
    <t>20216320006023</t>
  </si>
  <si>
    <t>FDLTCD-159-2021 (61475)</t>
  </si>
  <si>
    <t>159-2021 CPS-P (61475)</t>
  </si>
  <si>
    <t>Prestar sus servicios profesionales en el Area  de Gestion de Desarrollo Administrativo y financiero, en temas relacionados  con contabilidad,apoyando el seguimiento, analisis  y la presentacion de la informacion  financiera y contable en cumplimiento al Marco Normativo Contable de conformidad con los estudios previos</t>
  </si>
  <si>
    <t>33-44-101217468</t>
  </si>
  <si>
    <t>5000205008 0001</t>
  </si>
  <si>
    <t>20216320006003</t>
  </si>
  <si>
    <t>FDLTCD-160-2021 (61211)</t>
  </si>
  <si>
    <t>160-2021 CPS-AG (61211)</t>
  </si>
  <si>
    <t xml:space="preserve">Prestar los servicios en relacion a radicacion y correspondecia (CDI) realizando el  tramite respectivo a la correspondencia  de todas las dependencias de la Alcaldia Local, de acuerdo a los procedimientos e instrucciones  impartidas de conformidad con los estudios previos </t>
  </si>
  <si>
    <t>14-46-101055844</t>
  </si>
  <si>
    <t>5000205060 0001</t>
  </si>
  <si>
    <t>FDLTCD-161-2021 (61472)</t>
  </si>
  <si>
    <t>161-2021 CPS-AG (61472)</t>
  </si>
  <si>
    <t>Prestar los servicios para operar los vehiculos asignados , realizando de manera oportuna, eficiente y segura  los desplazamientos de los funcionarios del Fondo de Desarrollo Local de Teusaquillo, en cumplimiento de las actividdes propias  de la administracion local, de conformidad con los estudios previos</t>
  </si>
  <si>
    <t>LUIS FERNANDO PEÑARANDA PINEDA</t>
  </si>
  <si>
    <t xml:space="preserve">	63-46-101002513</t>
  </si>
  <si>
    <t>5000207887 0001</t>
  </si>
  <si>
    <t>27 de septiembre 2021</t>
  </si>
  <si>
    <t>MARIA ISABEL OSPINA CASTRO/JENNY VIVIANA POVEDA</t>
  </si>
  <si>
    <t>20216320007443/20216320007153/20216320006143</t>
  </si>
  <si>
    <t>12/11/2021-04/11/2021-27/09/2021</t>
  </si>
  <si>
    <t>FDLTCD-162-2021 (61039)</t>
  </si>
  <si>
    <t>162-2021 CPS-AG (61039)</t>
  </si>
  <si>
    <t xml:space="preserve">Apoyar administrativa  y asistencialmente al Area de gestion de Desarrollo Administrativo y fFnanciero en el marco del Plan de Gestion  Local para la vigencia  2021 , de acuerdo con los estudios previos </t>
  </si>
  <si>
    <t>TECNOL. GESTION ADMINISTRATIVA</t>
  </si>
  <si>
    <t>39-44-101129473</t>
  </si>
  <si>
    <t>5000205065 0001</t>
  </si>
  <si>
    <t>FDLTCD-163-2021 (61671)</t>
  </si>
  <si>
    <t>163-2021 CPS-P (61671)</t>
  </si>
  <si>
    <t>Contratar la prestacion de servicios profesionales  para emitir concepto tecnico sobre los pronunciamientos  y descargos realizados por el CONSORCIO JR SEDE  en calidad de contratista de obra y CONSORCIO VELNEG  GNG 2017 en calidad de contratista de interventoria,respecto del informe presentado por la Sociedad Colombiana de Ingenieros,mediante radicado  N° 20216310020052 de fecha 30 de marzo de 2021 de conformidad con los estudios previos</t>
  </si>
  <si>
    <t>SOCIEDAD COLOMBIANA DE INGENIEROS</t>
  </si>
  <si>
    <t>VICTOR JOSE MENDOZA MANJARRES/DIANA LUZ ORTIZ RODRIGUEZ</t>
  </si>
  <si>
    <t>20226320001993/20216320006013/20216320006543</t>
  </si>
  <si>
    <t>25/02/2022</t>
  </si>
  <si>
    <t>FDLTCD-164-2021 (61424)</t>
  </si>
  <si>
    <t>164-2021 CPS-AG (61424)</t>
  </si>
  <si>
    <t xml:space="preserve">Apoyar al administrador y usuario final de la red sistemas y tecnologia  de informacion de la Alcaldia Local  en las diferentes actividades  a su cargo, de conformidad con los estudios previos </t>
  </si>
  <si>
    <t>RUBEN DARIO GUEVARA MONROY</t>
  </si>
  <si>
    <t>63-46-101002493</t>
  </si>
  <si>
    <t>5000205889 0001</t>
  </si>
  <si>
    <t>21 de septiembre 2021</t>
  </si>
  <si>
    <t>20216320005933</t>
  </si>
  <si>
    <t>FDLTCD-165-2021 (61228)</t>
  </si>
  <si>
    <t>165-2021 CPS AG (61228)</t>
  </si>
  <si>
    <t>El contrato que se pretende celebrar tendra por objeto, prestar sus servicios como gestor de convivencia, brindando apoyo en la atencion de movilizaciones, aglomeraciones, seguridad ciudadana, convivencia y  prevencion de conflictividades  y apoyar en el acompañamiento a los operativos y jornadas relacionadas  con asuntos de prevencion de emergencias, seguridad y convivencia en la Localidad, de conformidad con los estudios previos</t>
  </si>
  <si>
    <t>JENNY SANCHEZ ROJAS</t>
  </si>
  <si>
    <t>TECN. DATOS CONTABLES</t>
  </si>
  <si>
    <t>63-46-101002494</t>
  </si>
  <si>
    <t>5000205871 0001</t>
  </si>
  <si>
    <t>FDLT-CPS- 166-2021</t>
  </si>
  <si>
    <t>166-2021 CPS AG(61225)</t>
  </si>
  <si>
    <t xml:space="preserve">Prestr sus servicios como gestor  de convivencia, brindando apoyo en la atencion de movilizaciones, aglomeraciones,seguridad ciudadana, aglomeraciones,convivencia y prevecion  de conflictividades y apoyar en el acompañamiento a los operativos y jornadas , relacionadas con asuntos de prevencion  de mergencias, seguridad y convivencia en la Localidad de conformidad con los estudios previos </t>
  </si>
  <si>
    <t>JUAN SEBASTIAN AMADO SANCHEZ</t>
  </si>
  <si>
    <t>63-46-101002539</t>
  </si>
  <si>
    <t>5000205870 0001</t>
  </si>
  <si>
    <t>FDLTCD-167-2021 (61227)</t>
  </si>
  <si>
    <t>167-2021 CPS-AG (61227)</t>
  </si>
  <si>
    <t xml:space="preserve">Prestar sus servicios como gestor  de convivencia, brindando apoyo en la atencion de movilizaciones, aglomeraciones,seguridad ciudadana, aglomeraciones,convivencia y prevecion  de conflictividades y apoyar en el acompañamiento a los operativos y jornadas , relacionadas con asuntos de prevencion  de mergencias, seguridad y convivencia en la Localidad de conformidad con los estudios previos </t>
  </si>
  <si>
    <t>ING. SISTEMAS</t>
  </si>
  <si>
    <t>5000206500 0001</t>
  </si>
  <si>
    <t>22 de septiembre 2021</t>
  </si>
  <si>
    <t>FDLTCD-168-2021 (61284)</t>
  </si>
  <si>
    <t>168-2021 CPS-P (61284)</t>
  </si>
  <si>
    <t>Prestar los servicios profesionales  para apoyar la formulacion y supervision del proyecto de inversion 2147-Teusaquillo  responsable con el consumo y demas actividades  requeridas en el marco del Plan de Desarrollo  Local 2021-2024</t>
  </si>
  <si>
    <t>PROF. ADMIN. DE EMPRESAS ESP. GERENCIA DE MERCADEO Y VENTAS</t>
  </si>
  <si>
    <t>63-46-101002502</t>
  </si>
  <si>
    <t>5000207272 0001</t>
  </si>
  <si>
    <t>23 de septiembre 2021</t>
  </si>
  <si>
    <t>20216320006033</t>
  </si>
  <si>
    <t>FDLT- CI-169-2021</t>
  </si>
  <si>
    <t xml:space="preserve">	169-2021 CONV-INT (61665)</t>
  </si>
  <si>
    <t>Aunar esfuerzos entre la Subred de servicios de salud norte  ESE  y el FDLT, para el orotgamiento de Dispositivos de  Asistencia  personal,ayudas tecnicas no incluidas o no cubiertas en el Plan de Beneficios de Salu PBS  de las personas con discapacidad de la Localidad de Teusaquillo en el desarrollo de la Politica Publica Distrital y demas normas afines</t>
  </si>
  <si>
    <t>SUBRED INTEGRADA DEL NORTE</t>
  </si>
  <si>
    <t>20226320001213</t>
  </si>
  <si>
    <t>FDLTCD-170-2021 (61667)</t>
  </si>
  <si>
    <t>170-2021 CPS-AG (61667)</t>
  </si>
  <si>
    <t>Prestar sus servivios de poyo a la gestion para que realice  las actividades concernientes a los tramites relacionados con la recepcion,organizacion,entada y salida de materiales y suministros , bienes y equipos solicitados por las diferentes areas que conforman la Alcaldia Local de Teusaquillo</t>
  </si>
  <si>
    <t>3166024–0</t>
  </si>
  <si>
    <t>5000207812 0003</t>
  </si>
  <si>
    <t>20216320006113</t>
  </si>
  <si>
    <t>FDLTCD-171-2021 (61455)</t>
  </si>
  <si>
    <t>171-2021 CPS-P (61455)</t>
  </si>
  <si>
    <t>Prestar los servicios profesionales para apoyar la formulacion,ejecucion,seguimiento y mejora continua de las herramientas que conforman la Gestion Ambiental Institucional, de la Alcladia Local de Teusaquillo, de conformidad con los estudios previos</t>
  </si>
  <si>
    <t>VIVIANA MARCELA MALAGON PEREZ</t>
  </si>
  <si>
    <t>PROF. ADMIN. AMBIENTAL ESP. HIGIENE, SEGURIDAD Y SALUD EN EL TRABAJO</t>
  </si>
  <si>
    <t>14-44-101135393</t>
  </si>
  <si>
    <t>5000207808 0002</t>
  </si>
  <si>
    <t>FDLTCD-172-2021 (61627)</t>
  </si>
  <si>
    <t>172-2021 CPS-P (61627)</t>
  </si>
  <si>
    <t>Prestar sus servicios profesionales  para apoyar al referente  de participacion en el acompañamiento, coordinacion y atencion  de las instacias de coordinacion  interinstitucionales y las instancias  de participacion locales, asi como los proecesos  comunitarios de la Localidad de Teusaquillo</t>
  </si>
  <si>
    <t>PROF. COMUNICACION SOCIAL Y PERIODISMO</t>
  </si>
  <si>
    <t>390 47 994000063216</t>
  </si>
  <si>
    <t>5000208076 0001</t>
  </si>
  <si>
    <t>27 de septiembre 2022</t>
  </si>
  <si>
    <t>20216320006213</t>
  </si>
  <si>
    <t>FDLTCD-173-2021 (61599)</t>
  </si>
  <si>
    <t>173-2021 CPS-AG (61599)</t>
  </si>
  <si>
    <t>Prestar sus servicios como gestor de convivencia, brindando apoyo en la atencion de movilizaciones, aglomeraciones, seguridad ciudadana, convivencia y prevencion de conflictividades  y apoyar en el acompañamiento  a los operativos y jornadas  relacionadas con asuntos de prevencion de emergencias, seguridad y convivencia en la Localidad, deconformidad con los estudios previos</t>
  </si>
  <si>
    <t>DANIEL ALEXANDER  ROZO CALDERON</t>
  </si>
  <si>
    <t>FUNZA</t>
  </si>
  <si>
    <t>63-46-101002516</t>
  </si>
  <si>
    <t>5000208092 0001</t>
  </si>
  <si>
    <t>28 de septiembre 2022</t>
  </si>
  <si>
    <t>20216320006193</t>
  </si>
  <si>
    <t>FDLTCD-174-2021 (61600)</t>
  </si>
  <si>
    <t>174-2021 CPS-AG (61600)</t>
  </si>
  <si>
    <t>CARLOS ANDRES MEDINA MENDEZ</t>
  </si>
  <si>
    <t>PROF. ING . INDUSTRIAL ESP. GERENCIA AMBIENTAL</t>
  </si>
  <si>
    <t>63-46-101002584</t>
  </si>
  <si>
    <t>5000208233 0001</t>
  </si>
  <si>
    <t>FDLTCD-175-2021 (61882)</t>
  </si>
  <si>
    <t>175-2021 CPS-P (61882)</t>
  </si>
  <si>
    <t>Prestar sus servicios profesionales para el apoyo transversal  al grupo de Area  de Gestion de Desarrollo Local</t>
  </si>
  <si>
    <t>PROF. CONTADOR PUBLICO</t>
  </si>
  <si>
    <t>63-46-101002523</t>
  </si>
  <si>
    <t>5000208843 0001</t>
  </si>
  <si>
    <t>30 de septiembre 2022</t>
  </si>
  <si>
    <t>20216320006293</t>
  </si>
  <si>
    <t>30/09/2021</t>
  </si>
  <si>
    <t>FDLTLP-002-2021(60050)</t>
  </si>
  <si>
    <t>176-2021 CPS (60050)</t>
  </si>
  <si>
    <t>Prestar servicios en la prevencion y atencion medica  veterinaria  de animales en condicion de abandono, vulnerabilidad  y animales de compañia de especie, felina y canina  u otras especies de compañia, desarrollando acciones medicas y pedagogicas  de conformidad a los estudios previos y anexos tecnicos</t>
  </si>
  <si>
    <t>IMPECOS  SAS</t>
  </si>
  <si>
    <t>5-44-101250019</t>
  </si>
  <si>
    <t xml:space="preserve"> 5000209517 0001</t>
  </si>
  <si>
    <t>01 de octubre 2021</t>
  </si>
  <si>
    <t>20216320006233</t>
  </si>
  <si>
    <t>29/09/2021</t>
  </si>
  <si>
    <t>FDLTCD-177-2021 (62150)</t>
  </si>
  <si>
    <t>177-2021 CPS-P (62150)</t>
  </si>
  <si>
    <t>Prestar sus servicios  profesionales como lider del equipo de apoyo  a la Supervision de los Contratos de Obra  COP-088-2016 y Mobiliario CV- 136-2019,para la construccion de la nueva sede  del FDLT- en la  etapa pos contractual de conformidad con los estudios previos</t>
  </si>
  <si>
    <t>JOSE FERNANDO BRIJALDO ROJAS</t>
  </si>
  <si>
    <t>PROF. ARQUITECTO ESP.  GERENCIA DE CONSTRUCCIONES E INVESTIGACIÓN PROYECTUAL CON  ÉNFASIS EN VIVIENDA</t>
  </si>
  <si>
    <t>3170268-6</t>
  </si>
  <si>
    <t>5000208868 0001</t>
  </si>
  <si>
    <t>30 de sepotiembre 2022</t>
  </si>
  <si>
    <t>FDLTCD-178-2021 (61601)</t>
  </si>
  <si>
    <t>178-2021 CPS-AG (61601)</t>
  </si>
  <si>
    <t>Prestar  sus servicios como gestor de convivencia, brindando apoyo en la atencio  de movilizaciones,aglomeraciones,seguridad ciudadana,convivencia y prevencion de conflictividades  y apoyar en el acompañamiento a los operativos y jornafdas relacionadas con asuntos  de prevencion de emrgencia, seguridad y convivencia en la Localidad, de conformidad con los estudios previos</t>
  </si>
  <si>
    <t>63-46-101002529</t>
  </si>
  <si>
    <t>5000209847 0001</t>
  </si>
  <si>
    <t>04 de octubre 2022</t>
  </si>
  <si>
    <t>20216320006373</t>
  </si>
  <si>
    <t>FDLT-CPS-179-2021</t>
  </si>
  <si>
    <t>179-2021 CPS-AG (61621)</t>
  </si>
  <si>
    <t xml:space="preserve">Prestar los servicios como gestor de convivencia, brindando apoyo en la atencion de movilizciones,aglomeraciones,seguridad ciudadana,convivencia y prevencion de conflictividades  y apoyar el acompañamiento a los operativos y jornadas relacionadas con asuntos de prevencion de emergencias , seguridad y convivencia en la Localidad, de conformidad con los estudios previos </t>
  </si>
  <si>
    <t xml:space="preserve">PROF. ADMIN PUBLICA </t>
  </si>
  <si>
    <t>63-46-101002542</t>
  </si>
  <si>
    <t>5000211670 0001</t>
  </si>
  <si>
    <t>08 de octubre 2021</t>
  </si>
  <si>
    <t>20216320006583</t>
  </si>
  <si>
    <t>13/10/2021</t>
  </si>
  <si>
    <t>FDLT-CPS-180-2021</t>
  </si>
  <si>
    <t>180-2021 CPS-P (61718)</t>
  </si>
  <si>
    <t>Prestar servicios profesionales para apoyar la formulación y supervisión del proyecto de inversión 2162 Teusaquillo localidad segura para las mujeres y demás actividades requeridas en el marco del Plan de Desarrollo Local 2021-2024</t>
  </si>
  <si>
    <t>LIZETH CAROLINA QUIROGA  CUBILLOS</t>
  </si>
  <si>
    <t>PROF. GOBIERNO Y RELACIONES INTERNACIONALES</t>
  </si>
  <si>
    <t>14-46-101056728</t>
  </si>
  <si>
    <t>5000211660 0001</t>
  </si>
  <si>
    <t>20216320006573</t>
  </si>
  <si>
    <t>12/10/2021</t>
  </si>
  <si>
    <t>FDLT-CPS-181-2021</t>
  </si>
  <si>
    <t>181-2021 CPS AG (61622)</t>
  </si>
  <si>
    <t>Prestar sus servicios como Gestor de convivencia y prevencion de conflictividades  y apoyar en el acompañamiento a los operativos  y jornadas relacionadas con asutos de prevencion de emergrncias, seguridad y convivencia en la Localidad de conformidad con los estudios previos</t>
  </si>
  <si>
    <t>MARIA ANGELICA MURCIA</t>
  </si>
  <si>
    <t>PROF.  ARTE DRAMÁTICO CON ÉNFASIS EN DRAMATURGIA</t>
  </si>
  <si>
    <t>63-46-101002548</t>
  </si>
  <si>
    <t>5000212333 0001_x000D_</t>
  </si>
  <si>
    <t>12 de octubre 2021</t>
  </si>
  <si>
    <t>FDLTCD-182-2021 (61521)</t>
  </si>
  <si>
    <t>182-2021 CPS-P (61521)</t>
  </si>
  <si>
    <t>Prestar sus servicios profesionales en el Area de Gestion de Desarrollo  Administrativa y Financiera en temas relacionados en Presuspuesto,apoyando la elaboracion,seguimiento,anialisis y administracion del prrsuspuesto del Fondo de Desarollo Local de Teusaquillo de conformidad con los estudios previos</t>
  </si>
  <si>
    <t>ANA MERCEDES PEDROZA ARIAS</t>
  </si>
  <si>
    <t>CIENAGA(BOYACA)</t>
  </si>
  <si>
    <t>PROF. ECONOMIA  ESP. EN ANÁLISIS Y ADMINISTRACIÓN FINANCIERA</t>
  </si>
  <si>
    <t>63-46-101002546</t>
  </si>
  <si>
    <t>5000212546 0001</t>
  </si>
  <si>
    <t>20216320006613</t>
  </si>
  <si>
    <t>14/10/2021</t>
  </si>
  <si>
    <t>FDLTCD-183-2021 (62685)</t>
  </si>
  <si>
    <t>183-2021 CPS-P (62685)</t>
  </si>
  <si>
    <t>Prestar sus servicios profesionales de apoyo a la Gestion Administrativa  del proceso de la nueva sede de la Alcladia Local de Teusaquillo y el apoyo administrativo en la organizacion  de las actividades de control urbanistico  de onformidad con los etudios previos</t>
  </si>
  <si>
    <t>14-46-101056942</t>
  </si>
  <si>
    <t>5000213275 0001</t>
  </si>
  <si>
    <t>14 de octubre 2021</t>
  </si>
  <si>
    <t>DIANA LUZ ORTIZ RODRIGUEZ</t>
  </si>
  <si>
    <t>20216320007043</t>
  </si>
  <si>
    <t>02/11/2021</t>
  </si>
  <si>
    <t>FDLT-CPS-184-2021</t>
  </si>
  <si>
    <t xml:space="preserve">	184-2021 CPS-AG (61629)</t>
  </si>
  <si>
    <t>Prestar sus servicios  de apoyo asistencial al Area de Gestion de Desarrollo Local ,para realizar labores administrativas  relacionadas con los procesos pre contractuales,contractuales y pos contractuales  de los diferentes proyectos de la Alcaldia Local de Teusaquillo</t>
  </si>
  <si>
    <t>SANDRA ISABEL RUANO CONTO</t>
  </si>
  <si>
    <t>FLORENCIA</t>
  </si>
  <si>
    <t>63-46-101002554</t>
  </si>
  <si>
    <t>5000213287 0001</t>
  </si>
  <si>
    <t>FDLTCD-185-2021 (62906)</t>
  </si>
  <si>
    <t>185-2021 CPS-P (62991)</t>
  </si>
  <si>
    <t>Prestar servicios profesionales para apoyar al despacho de la Alcladia Local en gestion de los procesos  administrativos  que coadyuven al fortalecimiento institucional en torno a las actividades  que realiza l Fondo de Desarrollo Local en sus areas de conformidad con los estudios previos</t>
  </si>
  <si>
    <t>MARIA ISABEL OSPINA CASTRO</t>
  </si>
  <si>
    <t>TUNJUELITO-USME</t>
  </si>
  <si>
    <t>PROF. DERECHO ESP. DERECHO AMBIENTAL</t>
  </si>
  <si>
    <t>5000213669 0001</t>
  </si>
  <si>
    <t>15 de octubre 2021</t>
  </si>
  <si>
    <t>FDLTCD-186-2021(62682)</t>
  </si>
  <si>
    <t>186-2021 CPS-AG (62682)</t>
  </si>
  <si>
    <t xml:space="preserve">Apoyar asitencialmente a la Alcaldia Local de Teusaquillo en el manejo y seguimiento de la agenda de la Alcaldesa  </t>
  </si>
  <si>
    <t>TECN. SECRETARIADO</t>
  </si>
  <si>
    <t xml:space="preserve">	33-44101218662</t>
  </si>
  <si>
    <t>5000215647 0001</t>
  </si>
  <si>
    <t>20 de octubre 2021</t>
  </si>
  <si>
    <t>WILSON QUINTERO R</t>
  </si>
  <si>
    <t>FDLTCD-187-2021 (62839)</t>
  </si>
  <si>
    <t>187-2021 CPS-P (62839)</t>
  </si>
  <si>
    <t>Apoyar tecnicamente  las distintas etapas de los procesos de competencia de las Inspecciones  de Poliica 13A,13B,13C y 13D de la localidad segun reparto</t>
  </si>
  <si>
    <t>JIMENA QUINTANILLA PARRA</t>
  </si>
  <si>
    <t>PROF. ARQUITECTA ESP. MG EN EDUCACIÓN ARTÍSTICA</t>
  </si>
  <si>
    <t>394-4101131047</t>
  </si>
  <si>
    <t>5000216374 0001</t>
  </si>
  <si>
    <t>21 de octubre 2021</t>
  </si>
  <si>
    <t>FDLTCD-188-2021 (62842)</t>
  </si>
  <si>
    <t>188-2021 CPS-P (62842)</t>
  </si>
  <si>
    <t>PROF. ARQUITECTO</t>
  </si>
  <si>
    <t>600 47 994000062595</t>
  </si>
  <si>
    <t xml:space="preserve"> 5000216381 0001</t>
  </si>
  <si>
    <t>FDLTCD-189-2021 (62628)</t>
  </si>
  <si>
    <t>189-2021 CPS-P (62628)</t>
  </si>
  <si>
    <t>Prestar los servicios profesionales  para apoyar la formulacion y supervision  del proyecto 2072-Teusaquillo referente en deporte,recreacion y actividad  fisica y demas actividades requeridas  en el marco del Plan de Desarrollo Local  2021-2024</t>
  </si>
  <si>
    <t>FREDY ALBERTO HERNANDEZ PAEZ</t>
  </si>
  <si>
    <t>PROF. ADMINISTRACION DEPORTIVO</t>
  </si>
  <si>
    <t>63-46101002568</t>
  </si>
  <si>
    <t xml:space="preserve"> 5000217560 0001</t>
  </si>
  <si>
    <t>26 de octubre 2021</t>
  </si>
  <si>
    <t>20216320007473/20216320007083</t>
  </si>
  <si>
    <t>12/11/2021</t>
  </si>
  <si>
    <t>SAMC-005-2021 (61142)</t>
  </si>
  <si>
    <t xml:space="preserve">	190-2021 CPS (61142)</t>
  </si>
  <si>
    <t>El contratista se obliga con el Fondo de Desarrollo Local a jecutar el proyecto Comunitario de Educacion Ambiental Procerda 2116- A travez de la inciativa solidaria ECOBARRIO  del barrio la Esmeralda  de acuerdo con el estudio previo y anexo tecnico</t>
  </si>
  <si>
    <t>SOLUCIONES INTEGRALES  TM  S A S</t>
  </si>
  <si>
    <t>COPACABANA</t>
  </si>
  <si>
    <t>5000218691 0001</t>
  </si>
  <si>
    <t>29 de octubre 2021</t>
  </si>
  <si>
    <t>20226320001193/20216320007113</t>
  </si>
  <si>
    <t>ACLARATORIO FECHA DE TERMINACION</t>
  </si>
  <si>
    <t>FDLTCD-191-2021 (63051)</t>
  </si>
  <si>
    <t>191-2021 CPS-AG (63051)</t>
  </si>
  <si>
    <t>Apoyar la gestion documental de la Alcaldia Local, acompañando al equipo juridico  de Depuracion en las labores operativas que genera el proceso de impulso de las  actuaciones administrativas existentes en la Alcal dia Local, al igual que desarrollar actividades de apoyo relacionados con los procesos  que adelante el area de Gestion Policiva</t>
  </si>
  <si>
    <t>EDWIN LEIDEL CHICA VALENCIA</t>
  </si>
  <si>
    <t>LA DORADA CALDAS</t>
  </si>
  <si>
    <t>TECNOL. MILITAR</t>
  </si>
  <si>
    <t>3191302-9</t>
  </si>
  <si>
    <t xml:space="preserve"> 5000218663 0002</t>
  </si>
  <si>
    <t>DIEGO FELIPE BERNAL MORENO</t>
  </si>
  <si>
    <t>20216320007073</t>
  </si>
  <si>
    <t>FDLTCD-192-2021 (62569)</t>
  </si>
  <si>
    <t>192-2021 CPS-AG (62569)</t>
  </si>
  <si>
    <t xml:space="preserve">Prestar sus servicios como Gestor de Convivencia , brindando apoyo en la atencion de movilizaciones, aglomeraciones, seguridad ciudadna , convivencia y prevencion de conflictividades  y apoyar en el acompañamiento a los operativos  y jornadas relacionadas con  asuntos de prevencion de emergencias, seguridad y convivencia en la Localidad de conformidad con los estudios previos </t>
  </si>
  <si>
    <t>PROF. ADMIN. TURISTICA Y HOTELERA</t>
  </si>
  <si>
    <t>63-46-101002579</t>
  </si>
  <si>
    <t xml:space="preserve"> 5000219862 0001</t>
  </si>
  <si>
    <t>02  de noviembre 2021</t>
  </si>
  <si>
    <t>FDLT-MC-08 -2021</t>
  </si>
  <si>
    <t>193-2021 CTO-SUM (62800)</t>
  </si>
  <si>
    <t>https://community.secop.gov.co/Public/Tendering/OpportunityDetail/Index?noticeUID=CO1.NTC.2336587&amp;isFromPublicArea=True&amp;isModal=False</t>
  </si>
  <si>
    <t>ADQUISICIÓN DE CHAQUETAS MULTIPROPÓSITO Y GORRAS CON PROTECTOR DISTINTIVAS PARA LA ALCALDÍA LOCAL DE TEUSAQUILLO, DE ACUERDO CON LAS ESPECIFICACIONES TÉCNICAS</t>
  </si>
  <si>
    <t>TADINOS SUMINISTROS SAS</t>
  </si>
  <si>
    <t>ANDREA YOLANDA ALARCON TORIJANO</t>
  </si>
  <si>
    <t xml:space="preserve">	CSC-100016210</t>
  </si>
  <si>
    <t>5000221415 0001</t>
  </si>
  <si>
    <t>05  de noviembre 2021</t>
  </si>
  <si>
    <t xml:space="preserve">LADY JOHANA ORDOÑEZ GUERRERO/NAYARA TORRES RAGEL </t>
  </si>
  <si>
    <t>20216320001213/7413</t>
  </si>
  <si>
    <t>FDLTCD-194-2021 (62998)</t>
  </si>
  <si>
    <t>194-2021 CPS-P (62998)</t>
  </si>
  <si>
    <t>Apoyar juridicamente  la ejecucion de las  aacciones requeridas para la depuracion de las actuaciones administrativas  que cursan en la Alcaldia Local</t>
  </si>
  <si>
    <t>36-46-101014000</t>
  </si>
  <si>
    <t xml:space="preserve"> 5000221142 0001</t>
  </si>
  <si>
    <t>13-011605570000002172</t>
  </si>
  <si>
    <t>20216320007283</t>
  </si>
  <si>
    <t>05/11/2021</t>
  </si>
  <si>
    <t>FDLTCD-195-2021 (63046)</t>
  </si>
  <si>
    <t>195-2021 CPS-P (63046)</t>
  </si>
  <si>
    <t>Apoyar juridicamente la ejecucion de las acciones requeridas para el tramite e impulso procesal de las actuaciones  contravencionales y/o querellas que cursen  las Inspecciones de Policia 13A13B,13C y 13D</t>
  </si>
  <si>
    <t>ROSALBA VELOZA DIAZ</t>
  </si>
  <si>
    <t>33-46-101035250</t>
  </si>
  <si>
    <t xml:space="preserve"> 5000221162 0001</t>
  </si>
  <si>
    <t>AIDA VALENTINA LEMUS</t>
  </si>
  <si>
    <t>20216320007423</t>
  </si>
  <si>
    <t>FDLTCD-196-2021 (63083)</t>
  </si>
  <si>
    <t>196-2021 CPS-P (63083)</t>
  </si>
  <si>
    <t>Apoyar técnicamente las distintas etapas de los procesos de competencia de las Inspecciones de Policía 13 A, 13 B, 13 C y 13 D de la Localidad, según reparto</t>
  </si>
  <si>
    <t>PROF. ARQUITECTA</t>
  </si>
  <si>
    <t>96-44-101166613</t>
  </si>
  <si>
    <t xml:space="preserve"> 5000221060 0002</t>
  </si>
  <si>
    <t>DIANA ORTIZ/ANGELA ORTIZ</t>
  </si>
  <si>
    <t>20216320007493/20216320007433</t>
  </si>
  <si>
    <t>FDLTCD-197-2021 (63084)</t>
  </si>
  <si>
    <t>197-2021 CPS-P (63084)</t>
  </si>
  <si>
    <t>LUZ ANGEE  CRUZ GIRAL</t>
  </si>
  <si>
    <t>15-46-101022668</t>
  </si>
  <si>
    <t>5000221054 0001</t>
  </si>
  <si>
    <t xml:space="preserve">13-3011605570000002172 </t>
  </si>
  <si>
    <t>20216320007463</t>
  </si>
  <si>
    <t>FDLTCD-198-2021 (63519)</t>
  </si>
  <si>
    <t xml:space="preserve">	198-2021 CPS-P (63519)</t>
  </si>
  <si>
    <t>Gestionar la depuracion de actuaciones administrativas  que se adelantan en el area de Gestion Policiva, en especial aquellas que tengan relacion en seguimiento y cumplimiento de sentecias judiciales  como tambien apoyar la programacion  y atencion  de los Despachos Comisorios  y  procedimientos legales y juridicos que surjan en cumplimiento  de la misionalidad  de conformidad con los estudios previos</t>
  </si>
  <si>
    <t>MARCO TULIO  VANEGAS SABOGAL</t>
  </si>
  <si>
    <t xml:space="preserve">	63-46-101002593</t>
  </si>
  <si>
    <t>5000223147 0001</t>
  </si>
  <si>
    <t>10  de noviembre 2021</t>
  </si>
  <si>
    <t>DIEGO FELIPE BERNAL</t>
  </si>
  <si>
    <t>20216320007453</t>
  </si>
  <si>
    <t>FDLT-MC-009-2021</t>
  </si>
  <si>
    <t>199-2021 CV (61023)</t>
  </si>
  <si>
    <t>https://communitysecopgovco/Public/Tendering/OpportunityDetail/Index?noticeUID=CO1NTC2336941&amp;isFromPublicArea=True&amp;isModal=False</t>
  </si>
  <si>
    <t>CONTRATAR LA ADQUISICION DE UN (1) DESFIBRILADOR EXTERNO AUTOMATICO (DEA) CON SUS RESPECTIVOS ACCESORIOS (GABINETE Y SENALIZACION), Y CAPACITACION CONFORME CON TODAS LAS CONDICIONES TECNICAS EXIGIDAS PARA LA ALCALDIA LOCAL DE TEUSAQUILLO</t>
  </si>
  <si>
    <t>COMPOMEDICA SAS</t>
  </si>
  <si>
    <t>Andres Valencia Martínez</t>
  </si>
  <si>
    <t xml:space="preserve">	8/11/2021</t>
  </si>
  <si>
    <t>RECHAZADO</t>
  </si>
  <si>
    <t>RECHAZADO POR PROVEEDOR SE REEMPLAZA EN CONTRATO 205-2021</t>
  </si>
  <si>
    <t>FDLTCD-200-2021 (62836)</t>
  </si>
  <si>
    <t xml:space="preserve">	200-2021 CPS-AG (62836)</t>
  </si>
  <si>
    <t>Apoyar la gestion documental de la Alcaldia Local para la implementacion del proceso de verificacion, soporte y acompañamiento</t>
  </si>
  <si>
    <t>1-546101022695</t>
  </si>
  <si>
    <t>5000222737 0001_x000D_</t>
  </si>
  <si>
    <t>09 de noviembre 2021</t>
  </si>
  <si>
    <t>20216320007933</t>
  </si>
  <si>
    <t>02/12/2021</t>
  </si>
  <si>
    <t>FDLT-CPS-201-2021</t>
  </si>
  <si>
    <t>201-2021 CPS-P (63545)</t>
  </si>
  <si>
    <t>Prestar los servicios profesionales en el Area Gestion de Desarrollo Local  de Teusaquillo para apoyar las actividades de elaboracion, seguimiento, actualizacion,sustanciacion y liquidacion de los diferentes proyectos y contratos que se financian con los rubros de funcionamiento  y demas componentes asignados  del proyecto 2169- que coadyuven al desarrollo  y fortalecimiento institucional</t>
  </si>
  <si>
    <t>PROF. ECONOMISTA ESP. CONTRATACION ESTATAL</t>
  </si>
  <si>
    <t>18-44-101078967</t>
  </si>
  <si>
    <t>5000223440 0001_x000D_</t>
  </si>
  <si>
    <t>11 de noviembre 2021</t>
  </si>
  <si>
    <t>FDLT-CPS-202-2021</t>
  </si>
  <si>
    <t>FDLTCD-202-2021 (63180)</t>
  </si>
  <si>
    <t>Prestar los servicios asistenciales y de apoyo a la gestion para realizar  todas las actividades operativas  y administrativas relacionadas  con el proyecto 2116- Teusaquillo se embellece para los ciudadanos requeridas en el marco del Plan de Desarrollo Local 2021-2024</t>
  </si>
  <si>
    <t>PAOLA ANDREA HUERTAS PRADO</t>
  </si>
  <si>
    <t xml:space="preserve">PROF. ING. AMBIENTAL </t>
  </si>
  <si>
    <t>36-46-101014051</t>
  </si>
  <si>
    <t>5000223438 0002</t>
  </si>
  <si>
    <t>FDLT-CPS-203-2021</t>
  </si>
  <si>
    <t>203-2021 CPS-P (63763)</t>
  </si>
  <si>
    <t>Prestar servicios profesionales en el seguimiento tecnico,digital y georeferenciador de las actividades que ejecutala Alcaldia Local en el marco del desarrollo  del Plan de Desarrollo Local y en ejercicio de sus actividades misionales , incluyendo el control urbanistico, a cargo tanto del area de Gestion Policiva e Inspecciones de Policia de conformidad con los estudios previos</t>
  </si>
  <si>
    <t>YULMAN ALEXIS SEPULVEDA CALLEJAS</t>
  </si>
  <si>
    <t>PROF. ARQUITECTO ESP . GERENCIA DE PROYECTOS</t>
  </si>
  <si>
    <t>21-46-101031870</t>
  </si>
  <si>
    <t xml:space="preserve"> 5000223451 0002</t>
  </si>
  <si>
    <t>FDLTCD-204-2021 (63703)</t>
  </si>
  <si>
    <t>204-2021 CPS-P (63703)</t>
  </si>
  <si>
    <t>El contrato que se pretende celebrar tendra por objeto  prestar los servicios profesionales, para adelantar y desarrollar los tramites juridicos relacionados con la actividad contractual del Fondo de Desarrollo  Local de conformidadcon los estudios previos</t>
  </si>
  <si>
    <t>NATHALY NAVAS CHEVEZ</t>
  </si>
  <si>
    <t>39-44-101132047</t>
  </si>
  <si>
    <t xml:space="preserve"> 5000223435 0001</t>
  </si>
  <si>
    <t>205-2021 CV (61023)</t>
  </si>
  <si>
    <t>https://community.secop.gov.co/Public/Tendering/OpportunityDetail/Index?noticeUID=CO1.NTC.2336941&amp;isFromPublicArea=True&amp;isModal=False</t>
  </si>
  <si>
    <t>CONTRATAR LA ADQUISICION DE UN (1) DESFIBRILADOR EXTERNO AUTOMATICO (DEA) CON SUS RESPECTIVOS ACCESORIOS (GABINETE Y SEÑALIZACION), Y CAPACITACION CONFORME CON TODAS LAS CONDICIONES TECNICAS EXIGIDAS PARA LA ALCALDIA LOCAL DE TEUSAQUILLO</t>
  </si>
  <si>
    <t>IMCOLMEDICA</t>
  </si>
  <si>
    <t>ALBERTO ÑUSTES_x000D_</t>
  </si>
  <si>
    <t>36-40-101020060</t>
  </si>
  <si>
    <t>5000225620 0001</t>
  </si>
  <si>
    <t>16 de noviembre 2021</t>
  </si>
  <si>
    <t>13-102020208</t>
  </si>
  <si>
    <t>20216320007483</t>
  </si>
  <si>
    <t>FDLTCD-206-2021 (63873)</t>
  </si>
  <si>
    <t>206-2021 CPS-AG (63873)</t>
  </si>
  <si>
    <t>Apoyar la Gestion Documnetal para la implementacion del proceso de verificacion, soporte y acompañamiento, en el desarrollo de las actividades propias de los procesos y actuaciones admiistrativas existentes</t>
  </si>
  <si>
    <t>WILLIAM ERLNADI ROMERO ARBOLEDA</t>
  </si>
  <si>
    <t>TAMESIS ANTIOQUIA</t>
  </si>
  <si>
    <t>63-46-101002603</t>
  </si>
  <si>
    <t>5000226177 0001</t>
  </si>
  <si>
    <t>ERWIN LEONARDO NIÑO</t>
  </si>
  <si>
    <t>20216320007603</t>
  </si>
  <si>
    <t>17/11/2021</t>
  </si>
  <si>
    <t>FDLTCD 207-2021 (64579)</t>
  </si>
  <si>
    <t>207-2021 CONV-INT (64579)</t>
  </si>
  <si>
    <t>Aunar esfuerzos tecnicos, administrativos y fiananceros  entre la Alcaldia Local de Teusaquillo y el Instituto Distrital para la Proteccion de la Niñez  y la Juventud-IDIPRON- para adelantar acuerdos, actividades y acciones de sesibilizacion sobre el uso,disfrute y goce del espacio publico en los sectores identificados de la Localidad, con la participacion de los jovenes beneficiarios que se encuentran vinculados en las diferentes estrategias pedagogicas del IDIPRON En el marco del proyecto de Inversion 2152- Un nuevo contrato social para el Espacio Publico Local</t>
  </si>
  <si>
    <t>IDIPRON - INSTITUTO DISTRITAL PARA LA PROTECCIÓN DE LA NIÑEZ Y LA JUVENTUD</t>
  </si>
  <si>
    <t>5000322021 0001</t>
  </si>
  <si>
    <t>24 de mayo 2022</t>
  </si>
  <si>
    <t>20226320001163/20216320007803</t>
  </si>
  <si>
    <t>IDIPRON APORTA LA SUMA ADICIONAL DE  $50309619</t>
  </si>
  <si>
    <t>FDLT-CTO 208-2021-ORDEN DE COMPRA  79814</t>
  </si>
  <si>
    <t>208-2021-OC-79814</t>
  </si>
  <si>
    <t>https://colombiacompra.gov.co/tienda-virtual-del-estado-colombiano/ordenes-compra/79814</t>
  </si>
  <si>
    <t>ADQUISICIÓN DE LICENCIAS OFFICE 365 E1 PARA EL USO DE HERRAMIENTAS OFIMATICAS Y CORREO ELECTRONICO DE LOS SERVIDORES PÚBLICOS DE LA ALCALDIA LOCAL DE TEUSAQUILLO</t>
  </si>
  <si>
    <t>SOLUCIONES ORIÓN SUCURSAL COLOMBIA</t>
  </si>
  <si>
    <t>PEDRO PABLO GONZALEZ BARRERA</t>
  </si>
  <si>
    <t>18 de noviembre 2021</t>
  </si>
  <si>
    <t>FDLT-209-2021-SAMC-006-2021</t>
  </si>
  <si>
    <t xml:space="preserve">	209-2021 CPS (62890)</t>
  </si>
  <si>
    <t>Prestacion de servicios para realizar acciones de prevencion de violencia intrafamiliar, y violencia sexual con la vinculacion de los sectores poblacionales de la Localidad de Teusaquillo  en el Marco del Proyecto 2101- TEUSAQUILLO UN NUEVO OCNTRATO SOCIAL PARA LA  LA DOTACION DE CAIDSG,DOTACION DE JARDINES  INFANTILES Y CENTROS AMAR, Y PARA LA PREVENCION DE VIOLENCIAS</t>
  </si>
  <si>
    <t>CORPORACION COLOMBIANA 21</t>
  </si>
  <si>
    <t>CLAUDIA HELENA CASTIBLANCO MARTINEZ</t>
  </si>
  <si>
    <t>Corporaciones</t>
  </si>
  <si>
    <t>15-44-101253488 y 15-40101074921</t>
  </si>
  <si>
    <t>5000228618 0001_x000D_</t>
  </si>
  <si>
    <t>24 de noviembre 2021</t>
  </si>
  <si>
    <t>133011601060000002101_x000D_</t>
  </si>
  <si>
    <t>20226320001173</t>
  </si>
  <si>
    <t>FDLTCD-210-2021 (63517)</t>
  </si>
  <si>
    <t>210-2021 CPS-P (63517)</t>
  </si>
  <si>
    <t>El contrato que se pretende celebrar  tendra por objeto,prestar los servicios profesionales, en el tramite de lo  asuntos juridicos y legales  que requieran los procesos misionales  y administrativos que se adelantan en la Alcaldia Local de Teusaquillo, de conformidad con los estudios previos</t>
  </si>
  <si>
    <t>39-44-10113269</t>
  </si>
  <si>
    <t>5000229218 0001</t>
  </si>
  <si>
    <t>25 de noviembre 2021</t>
  </si>
  <si>
    <t>FDLT- CV-211- MC-010-2021</t>
  </si>
  <si>
    <t>211 2021 CV (63704)</t>
  </si>
  <si>
    <t xml:space="preserve">Contratar la compra de herramientas  de jardinera necesarias  para la implementacion del Proyecto 2116-TEUSAQUILLO  SE EMBELLECE PARA LOS CIUDADANOS  de acuerdo con los estudios previos </t>
  </si>
  <si>
    <t>DEPOSITO INDUSTRIAL  SAS</t>
  </si>
  <si>
    <t>VALLE DEL CAUCA</t>
  </si>
  <si>
    <t xml:space="preserve"> JOSE DAVID TABARES FRANCO</t>
  </si>
  <si>
    <t>45-44-101132456</t>
  </si>
  <si>
    <t>5000231676 0001</t>
  </si>
  <si>
    <t>02 de diciembre 2021</t>
  </si>
  <si>
    <t>MARIA HELENA ORTEGA AMAYA</t>
  </si>
  <si>
    <t>20226320001193/20216320007943</t>
  </si>
  <si>
    <t>SAMC-009-2021 (63474)</t>
  </si>
  <si>
    <t>PRESTACIÓN DE SERVICIOS PARA CAPACITAR PERSONAS DE LA LOCALIDAD COMO ESTRATEGIA DE CULTURA CIUDADANA, PARA PROMOVER EL CONSUMO RESPONSABLE, EL REÚSO, LA SEPARACIÓN EN LA FUENTE, EL APROVECHAMIENTO, LA VALORACIÓN Y EL RECICLAJE EN EL MARCO DEL PROYECTO DE INVERSIÓN 2147 TEUSAQUILLO RESPONSABLE CON EL CONSUMO, DE ACUERDO A LOS ESTUDIOS PREVIOS Y ANEXO TÉCNICO</t>
  </si>
  <si>
    <t>SOLUCIONES INTEGRALES TM SAS</t>
  </si>
  <si>
    <t>Copacabana</t>
  </si>
  <si>
    <t>RONALD ENRIQUE TORRES MARTINEZ</t>
  </si>
  <si>
    <t>FDLT-MC-011-2021(62995)</t>
  </si>
  <si>
    <t>CPS-213-2021 (62995)</t>
  </si>
  <si>
    <t>https://communitysecopgovco/Public/Tendering/OpportunityDetail/Index?noticeUID=CO1NTC2405451&amp;isFromPublicArea=True&amp;isModal=False</t>
  </si>
  <si>
    <t>VISITA DE DIAGNÓSTICO Y EVALUACIÓN PARA PUESTA EN FUNCIONAMIENTO Y CERTIFICACIÓN DE ASCENSOR STAH, UBICADO EN LAS INSTALACIONES DONDE FUNCIONA LA ALCALDIA LOCAL DE TEUSAQUILLO</t>
  </si>
  <si>
    <t>INVERSIONES NISAGA SAS</t>
  </si>
  <si>
    <t>YUDY LORENA NIETO SALAZAR</t>
  </si>
  <si>
    <t>21-46-101032377</t>
  </si>
  <si>
    <t>13-10-2020-20-30611</t>
  </si>
  <si>
    <t>FDLT-SAMC-007-2021 (62994)</t>
  </si>
  <si>
    <t>214-2021 CPS (62994)</t>
  </si>
  <si>
    <t>https://communitysecopgovco/Public/Tendering/OpportunityDetail/Index?noticeUID=CO1NTC2377091&amp;isFromPublicArea=True&amp;isModal=False</t>
  </si>
  <si>
    <t>PRESTAR LOS SERVICIOS PARA REALIZAR LA TOMA FISICA DE INVENTARIOS DE BIENES MUEBLES E INMUEBLES Y EL AVALUO DE LOS BIENES CLASIFICADOS COMO PROPIEDAD PLANTA Y EQUIPO, INVENTARIOS Y BIENES DE USO PUBLICO A CARGO DEL FONDO DE DESARROLLO LOCAL DE TEUSAQUILLO</t>
  </si>
  <si>
    <t>L&amp;Q REVISORES FISCALES AUDITORES EXTERNOS SAS</t>
  </si>
  <si>
    <t>15-54-101000759</t>
  </si>
  <si>
    <t>5000231933 0001</t>
  </si>
  <si>
    <t>131020202030301_x000D_</t>
  </si>
  <si>
    <t>20216320007943</t>
  </si>
  <si>
    <t>No 215-2021 CPS CONTRATO DE PRESTACIÒN DE SERVICIOS</t>
  </si>
  <si>
    <t>Prestacion de servicios para capacitar personas de la Localidad, como estrategia de Cultura Ciudadana para promover el consumo responsable, el reusola separacion en la fuente, el  aprovechamiento , la valoracio y el reciclaje en el marco  del Poryecto de Inversion  2147-TEUSAQUILLO RESPONSABLE  CON EL CONSUMO  DE ACUERDO A LOS ESTUDIOS PREVIOS Y ANEXO  TECNICO</t>
  </si>
  <si>
    <t>FUNDACION SIN ÁNIMO DE LUCRO ECOLOGICA -FULECOL NIT 900219569-5 REP LEGAL: EDGAR IGNACIO BAUTISTA GAMBOA CC 3009884</t>
  </si>
  <si>
    <t>EDGAR IGNACIO BAUTISTA GAMBOA</t>
  </si>
  <si>
    <t>FUNDACION</t>
  </si>
  <si>
    <t>3217668-3</t>
  </si>
  <si>
    <t>SURAMERICA</t>
  </si>
  <si>
    <t>5000233747 0001</t>
  </si>
  <si>
    <t>133011602380000002147</t>
  </si>
  <si>
    <t>EMILFE BAUTISTA RODRIGUEZ/IVAN FRANCISCO ANZOLA PEREZ</t>
  </si>
  <si>
    <t>20226320001133/20216320008043</t>
  </si>
  <si>
    <t>FDLT-SAMC-014-2021</t>
  </si>
  <si>
    <t>https://communitysecopgovco/Public/Tendering/OpportunityDetail/Index?noticeUID=CO1NTC2447797&amp;isFromPublicArea=True&amp;isModal=False</t>
  </si>
  <si>
    <t>ADQUIRIR A PRECIOS UNITARIOS Y A MONTO AGOTABLE EL MANTENIMIENTO PREVENTIVO Y CORRECTIVO DE LOS EQUIPOS DE CÓMPUTO, IMPRESORAS, ESCANER, VIDEO BEAM, UPS, EQUIPOS ACTIVOS (SWITCH), Y AIRE ACONDICONADO DEL FONDO DE DESARROLLO LOCAL DE TEUSAQUILLO, INCLUIDA BOLSA DE REPUESTOS</t>
  </si>
  <si>
    <t>FDLT-CPS-217-2021</t>
  </si>
  <si>
    <t>217-2021 CPS-AG (63178)</t>
  </si>
  <si>
    <t>El contrato que se pretende celebrar  tendra por objeto : Prestar los servicios asistenciales y de apoyo a la gestion para realizar todas las actividades  operativas y administrativas  relacionadas con el proyecto 2162 Teusaquillo Localidad Segura  para las mujeres requeridas en el Marco del Plan de Desarrollo  Local 2021-2024</t>
  </si>
  <si>
    <t>63-46-101002647</t>
  </si>
  <si>
    <t>5000235794 0001</t>
  </si>
  <si>
    <t>20216320008203</t>
  </si>
  <si>
    <t>13/12/2021</t>
  </si>
  <si>
    <t>FDLT-SASI-008-2021</t>
  </si>
  <si>
    <t>218-2021 CV (62906) CONTRATO DE COMPRAVENTA No 218-2021 CV (62906)</t>
  </si>
  <si>
    <t>El suministro de insumos pedagogicos, de orden tecnologico, como computadores,tabletas, audifonos tipo diadema,tripodes y web cam, de acuerdo con las especificaciones tecnicas, contempladas en el proyecto  2049, de acuerdo a las fichas tencicas y especificaciones establecidas  por la Secretaria de Educacion Distrital</t>
  </si>
  <si>
    <t>AMERICAN OUTSOURCING SA</t>
  </si>
  <si>
    <t>JUAN MANUEL URIBE  FERNANDEZ</t>
  </si>
  <si>
    <t>18-44-101079037</t>
  </si>
  <si>
    <t>5000233841 0001</t>
  </si>
  <si>
    <t>JOAQUIN GARCIA TUATUVA/LEONEL SANCHEZ HERNANDEZ</t>
  </si>
  <si>
    <t>20226320002353/20216320008123</t>
  </si>
  <si>
    <t>09/03/2022</t>
  </si>
  <si>
    <t>OTRO SI ACLARATORIO DE NECESIDAD</t>
  </si>
  <si>
    <t>FDLT-CPS-219-2021-MC-013-2021</t>
  </si>
  <si>
    <t>219-2021 CV (64897)</t>
  </si>
  <si>
    <t>Contratar el suministro de (vales) bonos  de consumo compra para  varios en grandes superficies con el fin de conmemorar el dia comunala los  dignatarios de las Juntas de Accion Comunal de la Localidad de Teusaquillo  en el m&lt;arco del Proyecto 2158Teusaquillo, un nuevo contrato social para la Participacion de conformidad con las condiciones establecidas en los estudios previos , la invitacion publica,sus documnetos anexos y la oferta presentada por el contratista, los cuales forman parte integral del presente contrato</t>
  </si>
  <si>
    <t>ROOSVELTH MEJIA LOPEZ-CAPACITANDO ANDO</t>
  </si>
  <si>
    <t>CCA-100010373</t>
  </si>
  <si>
    <t>5000235262 0001</t>
  </si>
  <si>
    <t>20226320005033/20226320004373</t>
  </si>
  <si>
    <t>FDLT-CV-220-2021-SASI 010-2021</t>
  </si>
  <si>
    <t>220-2021 CV (64818)</t>
  </si>
  <si>
    <t>Adquisicion de equipos tecnologicos y logisticos como parte de la  dotacion a organismos  de seguridad de la Localidad de Teusaquillo en el marco de la implementacion  del programa plataforma institucional para la seguridad y justicia</t>
  </si>
  <si>
    <t>INNVECTOR SAS</t>
  </si>
  <si>
    <t>XIOMARA ANGELICA CASTRO SALAS</t>
  </si>
  <si>
    <t>18-44-101079406</t>
  </si>
  <si>
    <t>5000240209 0001</t>
  </si>
  <si>
    <t>13-3011603480000002148</t>
  </si>
  <si>
    <t>OMAR AUGUSTO HERNANDEZ PAEZ/LEONEL SANCHEZ HERNANDEZ</t>
  </si>
  <si>
    <t>20226320001183/20226320000973/20216320008293</t>
  </si>
  <si>
    <t>FDLT-CPS-221-2021-SAMC-013-2021</t>
  </si>
  <si>
    <t>221-2021</t>
  </si>
  <si>
    <t>El contrato se obliga con el Fondo de Desarrollo Local de Teusaquillo a ejecutar las actividades  contempladas en el Proyecto de Inversion  2162-En el marco del Plan de Desarrollo Local Teusaquillo Localidad Segura para las Mujeres 2021-2024 con el fin de desarrollar procesos de fortalecimiento de capacidades, orientados a la construccion de ciudadania  y la prevencion de feminicidio y todas las formas de violencias con enfoque de genero diferencial en beneficio del bienestar de las mujeres de la Localidad de Teusaquillo, de conformidad con los estudios previos y el anexo tecnico</t>
  </si>
  <si>
    <t>FUNDACION PARA EL DESARROLLO INFANTIL SOCIAL Y CULTURAL IWOKE</t>
  </si>
  <si>
    <t>TATIANA ANDREA MARTINEZ AYALA</t>
  </si>
  <si>
    <t>Entidades sin ánimo de lucro</t>
  </si>
  <si>
    <t>5000242568 0009</t>
  </si>
  <si>
    <t>DIANA CHRISTINA CORDOVEZ MÉNDEZ/CINDY PAOLA ALVAREZ SIERRA</t>
  </si>
  <si>
    <t>20226320004903/20226320001883/20226320000963</t>
  </si>
  <si>
    <t>FDLTMC-014-2021 (68690)</t>
  </si>
  <si>
    <t>222-2021 CPS (68690)</t>
  </si>
  <si>
    <t>https://communitysecopgovco/Public/Tendering/OpportunityDetail/Index?noticeUID=CO1NTC2472740&amp;isFromPublicArea=True&amp;isModal=False</t>
  </si>
  <si>
    <t>Adquisicion, recarga, revision y mantenimiento de los extintores contra incendio del Fondo de Desarrollo Local de Teusaquillo</t>
  </si>
  <si>
    <t>CARLOS GONZALEZ GIL</t>
  </si>
  <si>
    <t>Persona Natural</t>
  </si>
  <si>
    <t xml:space="preserve"> 5000248012 0001</t>
  </si>
  <si>
    <t>1310202010204</t>
  </si>
  <si>
    <t>20226320001043</t>
  </si>
  <si>
    <t>11/02/2022</t>
  </si>
  <si>
    <t>FDLTCD-223-2021 (69010)</t>
  </si>
  <si>
    <t xml:space="preserve">	223 2021 CPS-P (69010)</t>
  </si>
  <si>
    <t>Contratat la prestacion de servicios profesionales para emitir peritaje tecnico,consistente en la elaboracion de los productos recomendados segun el informe final del contrato 186 del 2020, suscrito entre el Fondo de Desarrollo Local Teusaquillo y la Sociedad Colombiana de Ingenieros, entre otors coceptos tecnicos  incluyendo presuspuesto y tasacion  de perjuicios que se desriminan  en las especificaciones tecnicas</t>
  </si>
  <si>
    <t>GERMÁN PARDO ALBARRACÍN</t>
  </si>
  <si>
    <t>33-44-101221292</t>
  </si>
  <si>
    <t>5000245132 0001</t>
  </si>
  <si>
    <t>VICTOR JOSE MENDOZA MANJARRES/DIANA LUZ ORTIZ RODRIGUEZ/JOSE FERNANDO BRIJALDO ROJAS</t>
  </si>
  <si>
    <t>20226320002303/20216320008573/8743</t>
  </si>
  <si>
    <t>08/03/2022</t>
  </si>
  <si>
    <t>FDLT- 224-2021-LP -05-2021</t>
  </si>
  <si>
    <t>224-2021 CONTRATO DE OBRA PÚBLICA (61822)</t>
  </si>
  <si>
    <t>EJECUTAR A PRECIOS UNITARIOS Y A MONTO AGOTABLE, LAS
OBRAS Y ACTIVIDADES NECESARIAS PARA LA CONSERVACIÓN DE LA MALLA VIAL LOCAL
E INTERMEDIA, ESPACIO PUBLICO Y CICLOINFRAESTRUCTURA DE LA LOCALIDAD DE
TEUSAQUILLO, EN LA CIUDAD DE BOGOTÁ DC DE CONFORMIDAD CON LOS ESTUDIOS
PREVIOS, ANEXO TÉCNICO Y APÉNDICES</t>
  </si>
  <si>
    <t>CONSORCIO MALLA VIAL CYZ CONSTRUCCIONES Y PAVIMENTOS AM SA -AYO GORKHALI INVESTMENTS SAS</t>
  </si>
  <si>
    <t>DIEGO JAVIER MONROY REY</t>
  </si>
  <si>
    <t>consorcio</t>
  </si>
  <si>
    <t>NB-100041910</t>
  </si>
  <si>
    <t>5000317395 0001</t>
  </si>
  <si>
    <t>O2-3011604490000002154</t>
  </si>
  <si>
    <t>OTRO SI A CLASULA 6 Y PRESENTA MODIFICACION</t>
  </si>
  <si>
    <t>FDLT-CTO  DE OBRA PUBLICA-225-2021- LP-04-2021</t>
  </si>
  <si>
    <t>225-2021 CONTRATO DE OBRA PÚBLICA OP (61666)</t>
  </si>
  <si>
    <t>CONTRATAR MEDIANTE EL SISTEMA DE PRECIOS UNITARIOS FIJOS SIN FORMULA DE REAJUSTE Y A MONTO AGOTABLE, LAS OBRAS DE MEJORAMIENTO Y/O MANTENIMIENTO, ASÍ COMO EL SUMINISTRO E INSTALACIÓN DE MOBILIARIO URBANO, PARA LA INFRAESTRUCTURA FISICA DE LOS PARQUES VECINALES, QUE CONFORMAN EL SISTEMA LOCAL DE PARQUES DE LA LOCALIDAD DE TEUSAQUILLO EN LA CIUDAD DE BOGOTÁ DC</t>
  </si>
  <si>
    <t>GERMAN RAMIREZ BARBOSA</t>
  </si>
  <si>
    <t>3238547-0 Y RC080851-0</t>
  </si>
  <si>
    <t xml:space="preserve"> 5000248729 0001</t>
  </si>
  <si>
    <t>FDLT-226-2021-CMA-002-2021</t>
  </si>
  <si>
    <t>226-2021</t>
  </si>
  <si>
    <t>REALIZAR LA INTERVENTORÍA TÉCNICA, ADMINISTRATIVA, FINANCIERA, JURÍDICA, SOCIAL, AMBIENTAL Y SISO AL CONTRATO DE OBRA PUBLICA QUE TENDRÁ POR OBJETO EJECUTAR A PRECIOS UNITARIOS Y A MONTO AGOTABLE, LAS OBRAS Y ACTIVIDADES NECESARIAS PARA LA CONSERVACIÓN DE LA MALLA VIAL LOCAL E INTERMEDIA, ESPACIO PUBLICO Y CICLOINFRAESTRUCTURA DE LA LOCALIDAD DE TEUSAQUILLO, EN LA CIUDAD DE BOGOTÁ DC DE CONFORMIDAD CON LOS ESTUDIOS PREVIOS Y ANEXO TÉCNICO</t>
  </si>
  <si>
    <t>J MELO INGENIERIA DE PROYECTOS SAS</t>
  </si>
  <si>
    <t>JULIO CESAR MELO MARQUEZ</t>
  </si>
  <si>
    <t>20226320002053</t>
  </si>
  <si>
    <t>28/02/2022</t>
  </si>
  <si>
    <t>FDLT-227-2021-CMA-001-2021</t>
  </si>
  <si>
    <t>227-2021</t>
  </si>
  <si>
    <t>REALIZAR LA INTERVENTORÍA TÉCNICA, ADMINISTRATIVA, LEGAL, FINANCIERA Y A LOS PROCESOS SST - MA - SO - PMT, DEL CONTRATO DE OBRA PÚBLICA QUE TIENE POR OBJETO: CONTRATAR MEDIANTE EL SISTEMA DE PRECIOS UNITARIOS FIJOS SIN FORMULA DE REAJUSTE Y A MONTO AGOTABLE, LAS OBRAS DE MEJORAMIENTO Y/O MANTENIMIENTO, ASÍ COMO EL SUMINISTRO E INSTALACIÓN DE MOBILIARIO URBANO, PARA LA INFRAESTRUCTURA FISICA DE LOS PARQUES VECINALES, QUE CONFORMAN EL SISTEMA LOCAL DE PARQUES DE LA LOCALIDAD DETEUSAQUILLO EN LA C</t>
  </si>
  <si>
    <t>DAN  SOLUCIONES E INGENIERIA</t>
  </si>
  <si>
    <t>20226320001123</t>
  </si>
  <si>
    <t>FDLT-CPS-228-2021-SAMC011-2021</t>
  </si>
  <si>
    <t>228-2021</t>
  </si>
  <si>
    <t>PRESTAR LOS SERVICIOS DE APOYO LOGÍSTICO Y SUMINISTRO DE LOS MATERIALES NECESARIOS A MONTO AGOTABLE, PARA DESARROLLAR CINCO FERIAS DE PRODUCTIVIDAD EN LA LOCALIDAD DE TEUSAQUILLO, EN EL MARCO DEL PROYECTO 2094 TEUSAQUILLO CONSTRUYENDO ACCIONES PARA EL FORTALECIMIENTO DE CAPACIDADES DE LA GENTE, LA REACTIVACIÓN ECONÓMICA Y EL IMPULSO EMPRESARIAL E INDUSTRIAL DE LA LOCALIDAD</t>
  </si>
  <si>
    <t>IMPULSAR- FUNDACION SOCIAL</t>
  </si>
  <si>
    <t>15-44-101255620/ 15-40-101075958</t>
  </si>
  <si>
    <t>5000248001 0001</t>
  </si>
  <si>
    <t>JAIRO ERNENSTO CUELLAR</t>
  </si>
  <si>
    <t>LAURA NATALIA FRANCO CUESTO</t>
  </si>
  <si>
    <t>20226320002373</t>
  </si>
  <si>
    <t>10/03/2022</t>
  </si>
  <si>
    <t>FDLT-229-CCOM-01-2021</t>
  </si>
  <si>
    <t>229-2021 CCOM</t>
  </si>
  <si>
    <t>EL COMODATARIO RECIBE DEL COMODANTE EN PRÉSTAMO DE USO A TÍTULO GRATUITO Y CON DESTINO DE USO DE LA COMUNIDAD, EL BIEN INMUEBLE DE PROPIEDAD UNICA Y EXCLUSIVA DEL COMODANTE SOBRE EL CUAL NO PESA NINGUN GRAVAMEN O LIMITACION ALGUNA, EL MISMO SE DESCRIBE CON LAS CARACTERÍSTICAS Y DEMÁS ESPECIFICACIONES EN EL ALCANCE DEL OBJETO, PARA IDENTIFICARLO EN FORMA CLARA Y PRECIS</t>
  </si>
  <si>
    <t>VOLUNTARIADO DE ACCION BARRIO EL RECUERDO</t>
  </si>
  <si>
    <t>20226320001083/20226320000273</t>
  </si>
  <si>
    <t>14/02/2022</t>
  </si>
  <si>
    <t>CESAR MAURICIO CACERES HERNANDEZ___</t>
  </si>
  <si>
    <t>JAIRO ESTEBAN SARASTY HUERTAS___</t>
  </si>
  <si>
    <t>JEIMY PAOLA GONZALEZ VELASQUEZ___</t>
  </si>
  <si>
    <t>CAROLINA RODRIGUEZ JIMENEZ___</t>
  </si>
  <si>
    <t>YASMIN ARIZA ULLOA___</t>
  </si>
  <si>
    <t>GIOVANNA ANDREA GOMEZ GOMEZ___</t>
  </si>
  <si>
    <t>HOLDINGRIP SAS___</t>
  </si>
  <si>
    <t>MARISOL QUINTAS CHANG___</t>
  </si>
  <si>
    <t>JOSE ALEXANDER ROMERO TABLA ___</t>
  </si>
  <si>
    <t>JORGE CAMILO RUANO_HERNAN FRANCISCO TOVAR MOSQUERA__</t>
  </si>
  <si>
    <t>ANDREA CABALLERO___</t>
  </si>
  <si>
    <t>BLANCA LEIDY NAVARRO___</t>
  </si>
  <si>
    <t>LUIS ALFREDO  GONZALEZ ROJAS_JOHN GUERRERO PIÑEROS__</t>
  </si>
  <si>
    <t>LUIS FERNANDO MENDEZ AVILA___</t>
  </si>
  <si>
    <t>LUIS FELIPE RODRIGUEZ RAMIREZ_NAYARA TORRES RANGEL__</t>
  </si>
  <si>
    <t>OSCAR  GYOVANNY CONTRERAS NOVOA___</t>
  </si>
  <si>
    <t>SYRUS ASDRUBAL PACHECO_MAYRA ALEJANDRA SOTO ARCOS__</t>
  </si>
  <si>
    <t>JENY VIVANA POVEDA CORREDOR___</t>
  </si>
  <si>
    <t>KAREN ALEJANDRA PAZOS___</t>
  </si>
  <si>
    <t>LIZETH CAROLINA QUIROGA CUBILLOS___</t>
  </si>
  <si>
    <t>JAIRO LEON VARGAS___</t>
  </si>
  <si>
    <t>NATHALY NAVAS CHAVEZ___</t>
  </si>
  <si>
    <t>DIANA MARCELA CANO PIÑEROS___</t>
  </si>
  <si>
    <t>JHONN  DAIRO  MARTINEZ HEJEILE___</t>
  </si>
  <si>
    <t>JOSE HERNANDO LEON_LUIS EDUARDO PEÑARANDA PINEDA__</t>
  </si>
  <si>
    <t>DAVID FERNANDO GUACAS SiLVESTRE___</t>
  </si>
  <si>
    <t>MARIA CAMILA NARVAEZ ARTEAGA___</t>
  </si>
  <si>
    <t>MARIA ELENA ORTEGA___</t>
  </si>
  <si>
    <t>MARIA ALEJANDRA LOPEZ GUZMAN___</t>
  </si>
  <si>
    <t>CLIMACO ESTEBAN ZABALA RAMIREZ___</t>
  </si>
  <si>
    <t>NARCY JOHANNA MONOSALVA BERNAL___</t>
  </si>
  <si>
    <t>FRANCISCO ANTONIO  TORRES TORRES___</t>
  </si>
  <si>
    <t>JOHANA ALEXANDRA ECHEVERRI ROJAS___</t>
  </si>
  <si>
    <t>ADRIANA LUCIA BELALCAZAR BENITEZ___</t>
  </si>
  <si>
    <t>DIANA MAYERLY LARROTA RAMIREZ___</t>
  </si>
  <si>
    <t>RUBEN DARIO ESCOBAR SANCHEZ___</t>
  </si>
  <si>
    <t>SERGIO GARCIA CARTAGENA___</t>
  </si>
  <si>
    <t>ELIANA ANDREA BARBOSA GALINDO_JAIRO ALEJANDRO LEON ACUÑA__</t>
  </si>
  <si>
    <t>JONNATHAN   BUCHELI GALINDO___</t>
  </si>
  <si>
    <t>MARIA FABIOLA RODRIGUEZ ESPINOSA _KIMBERLY HERNÁNDEZ ZUÑIGA_ERLI SULAI BERNATE MEJIA_ALVIS RAFAEL PAZ CANCHILA</t>
  </si>
  <si>
    <t>FRANCISCO JAVIER GRANADOS GUTIERREZ_GLADYS MEDINA POMPEYO_GUDY ANNE RENTERIA MENA_</t>
  </si>
  <si>
    <t>LISA MARIA PINTO VILLALOBOS___</t>
  </si>
  <si>
    <t>MARIA ALEJANDRA BURBANO BENAVIDES_OSCAR FELIPE ÁVILA BLANCO__</t>
  </si>
  <si>
    <t>JAIME ALBERTO ROJAS PATERNINA___</t>
  </si>
  <si>
    <t>ANGELA TATIANA TUNJANO REYES_NUBIA MARCELA MONSALVE GUIZA__</t>
  </si>
  <si>
    <t>KAREN JULIANA JARA RIVEROS___</t>
  </si>
  <si>
    <t>ANA MARIA VEGA GUERRERO _HORACIO SANTANA CAICEDO__</t>
  </si>
  <si>
    <t xml:space="preserve"> DIEGO ALEJANDRO CASTELLANOS CASTILLO___</t>
  </si>
  <si>
    <t>OSCAR FELIPE AVILA BLANCO_JAVIER RODRIGO HERNANDEZ MENESES__</t>
  </si>
  <si>
    <t>JASSON IVAN PINILLOS HINCAPIE _SONIA MARLENE SUAREZ PINEDA__</t>
  </si>
  <si>
    <t>DEISI PAOLA MARTINEZ PINEDA___</t>
  </si>
  <si>
    <t>ANY ALEJANDRA TOVAR CASTILLO___</t>
  </si>
  <si>
    <t>ADRIANA LUCIA RODRIGUEZ ESPITIA___</t>
  </si>
  <si>
    <t>AIDA LUZ RODRIGUEZ  RODRIGUEZ___</t>
  </si>
  <si>
    <t>DIANA LUZ  ORTIZ  RODRIGUEZ___</t>
  </si>
  <si>
    <t>YOLANDA ANGEL MORENO___</t>
  </si>
  <si>
    <t>MARTHA LUCIA ENRIQUEZ GUERRERO _OSCAR JAVIER PEREZ NASTAR__</t>
  </si>
  <si>
    <t>OMAR ARTURO CALDERON ZAQUE___</t>
  </si>
  <si>
    <t>DAVID CAMILO CASTIBLANCO SABOGAL_JASSON IVÁN PINILLOS HINCAPIÉ__</t>
  </si>
  <si>
    <t>MAGDA SOFIA HERNANDEZ SOTO___</t>
  </si>
  <si>
    <t>HELVER FABIAN CASALLAS ROMERO_SANDRA LORENA QUINTERO CHAVEZ__</t>
  </si>
  <si>
    <t>LUISA FERNANDA GOMEZ ESPINOSA___</t>
  </si>
  <si>
    <t>ELIZABETH CASTRO FRANCO___</t>
  </si>
  <si>
    <t>DIEGO ALEJANDRO MORENO MAHECHA___</t>
  </si>
  <si>
    <t>DIEGO ARMANDO REINA BARRERA___</t>
  </si>
  <si>
    <t>OSCAR JAVIER MONROY DIAZ ___</t>
  </si>
  <si>
    <t>MANUEL ALFONSO RUIZ PARRA___</t>
  </si>
  <si>
    <t>YESICA PAOLA MAJIN COLLAZOS ___</t>
  </si>
  <si>
    <t>OSCAR JAVIER MONROY DIAZ___</t>
  </si>
  <si>
    <t>OSCAR JAVIER PEREZ NASTAR _CAROLINA ALEXANDRA CANO MERCHÁN__</t>
  </si>
  <si>
    <t>ANA MILENA BERMUDEZ RODRIGUEZ___</t>
  </si>
  <si>
    <t>YURY ADRIANA RODRIGUEZ AVENDAÑO___</t>
  </si>
  <si>
    <t>CARLOS FABIAN RAMIREZ AREVALO___</t>
  </si>
  <si>
    <t>FERNANDO ADOLFO RINCON VALBUENA_HERNAN DANIEL HERNANDEZ RUBIANO__</t>
  </si>
  <si>
    <t>FRANKLIN AIMER TORRES MENDOZA___</t>
  </si>
  <si>
    <t>EDGAR ANDRES CORTES TORRES_ADRIANA MARIA GUERRERO TOVAR__</t>
  </si>
  <si>
    <t>MARIA YANIRA CUERVO GONZALEZ___</t>
  </si>
  <si>
    <t>HORACIO SANTANA CAICEDO___</t>
  </si>
  <si>
    <t>LAURA DEL PILAR POVEDA PARRA___</t>
  </si>
  <si>
    <t>INVERSIONES RECTICAR SAS_x000D____</t>
  </si>
  <si>
    <t>ANGELA COSTANZA TENJO GOMEZ___</t>
  </si>
  <si>
    <t>KELLY JOHANNA BARRANTES ANGARITA___</t>
  </si>
  <si>
    <t>ORGANIZACIÓN TERPEL SA___</t>
  </si>
  <si>
    <t>LIBERTY SEGUROS S.A___</t>
  </si>
  <si>
    <t>NANCY GONZALEZ  CHOCONTA___</t>
  </si>
  <si>
    <t>WILLDER HUMBERTO TORRES LEON___</t>
  </si>
  <si>
    <t>COMPAÑIA MUNDIAL DE SEGUROS S A___</t>
  </si>
  <si>
    <t>Union Temporal Eminser -Soloaseo 2020___</t>
  </si>
  <si>
    <t>SERTCO S&amp;S LTDA___</t>
  </si>
  <si>
    <t>NO UTILIZADO ___</t>
  </si>
  <si>
    <t>CAMERFIRMA COLOMBIA SAS___</t>
  </si>
  <si>
    <t>LIBERTY SEGUROS SA___</t>
  </si>
  <si>
    <t>GRUPO EMPRESARIAL JHS SAS___</t>
  </si>
  <si>
    <t>DANIELA PATRICIA DE PABLOS PEDROZA___</t>
  </si>
  <si>
    <t>JESUS MARIANO MARTINEZ_XIOMARA MARLENE HOYOS RODRIGUEZ__</t>
  </si>
  <si>
    <t>SECRETARIA DE EDUCACION DEL DISTRITO___</t>
  </si>
  <si>
    <t xml:space="preserve"> JOSE FERNANDO BARRERA BALLESTEROS___</t>
  </si>
  <si>
    <t>EMPRESA DE VIGILANCIA Y SEGURIDAD
PRIVADA CARIMAR LTDA___</t>
  </si>
  <si>
    <t>ADRIANA LILIANA CARDENAS VILLALOBOS___</t>
  </si>
  <si>
    <t>WILLIAM ALFONSO LAGUNA VARGAS/ INTERAMERICANA DE SUMINISTRO___</t>
  </si>
  <si>
    <t>JARDIN BOTANICO JOSE CELESTINO MUTIS___</t>
  </si>
  <si>
    <t>CLARA MATILDE ESPINEL GOMEZ___</t>
  </si>
  <si>
    <t>SANDRA MILENA SANCHEZ CASTRO___</t>
  </si>
  <si>
    <t>Empresa de Telecomunicaciones de Bogota ETB SA ESP___</t>
  </si>
  <si>
    <t>FUNDACION GRUPO PRODESARROLLO___</t>
  </si>
  <si>
    <t>KITS DEPORTIVOS-ABOVE___</t>
  </si>
  <si>
    <t>FRANCISCO JAVIER GRANADOS GUTIERREZ___</t>
  </si>
  <si>
    <t>FRANCISCO JAVIER BARONA DUQUE___</t>
  </si>
  <si>
    <t>LUIS FERNANDO GARCIA GONZALES___</t>
  </si>
  <si>
    <t>JEIMY PAOLA GONZALEZ VELAZQUEZ___</t>
  </si>
  <si>
    <t>NANCY MARINA  GONZALEZ CHOCONTA ___</t>
  </si>
  <si>
    <t>LISETH  TAUSA  HUERTAS___</t>
  </si>
  <si>
    <t>DIEGO ANDRES CIFUENTES RODRIGUEZ_ROSSY PATRICIA PIMIENTA VELASQUEZ__</t>
  </si>
  <si>
    <t>LUDWING  FABIAN ABRIL GRANADOS___</t>
  </si>
  <si>
    <t>WILSOM FABIO QUINTERO ROJASNO_DIANA MARCELA CANO PIÑEROS__</t>
  </si>
  <si>
    <t>JAIRO ERNESTO CUELLAR JIMENEZ_LUDWIG FABIAN ABRIL GRANADA__</t>
  </si>
  <si>
    <t>ALVARO ANDRES SANCHEZ VEGA___</t>
  </si>
  <si>
    <t>LUZ MARINA RIVERA COLORADO_NIDIA ASTRID MARTINEZ CHAVES__</t>
  </si>
  <si>
    <t>ALVARO LANOS QUIÑONES___</t>
  </si>
  <si>
    <t>MARYURY PATRICIA OÑATE  MARTINEZ___</t>
  </si>
  <si>
    <t>JHEFFERSON  DAVID OVALLE MONTAÑEZ___</t>
  </si>
  <si>
    <t>ORLANDO HALESIS NARVAEZ  GONZALEZ___</t>
  </si>
  <si>
    <t>LUIS FERNANDO PEÑARANDA PINEDA___</t>
  </si>
  <si>
    <t>SOCIEDAD COLOMBIANA DE INGENIEROS___</t>
  </si>
  <si>
    <t>RUBEN DARIO GUEVARA MONROY___</t>
  </si>
  <si>
    <t>JENNY SANCHEZ ROJAS___</t>
  </si>
  <si>
    <t>JUAN SEBASTIAN AMADO SANCHEZ_LUIS EDUARDO PEÑARANDA PINEDA__</t>
  </si>
  <si>
    <t>SUBRED INTEGRADA DEL NORTE___</t>
  </si>
  <si>
    <t>VIVIANA MARCELA MALAGON PEREZ___</t>
  </si>
  <si>
    <t>DANIEL ALEXANDER  ROZO CALDERON___</t>
  </si>
  <si>
    <t>CARLOS ANDRES MEDINA MENDEZ___</t>
  </si>
  <si>
    <t>IMPECOS  SAS___</t>
  </si>
  <si>
    <t>JOSE FERNANDO BRIJALDO ROJAS___</t>
  </si>
  <si>
    <t>LIZETH CAROLINA QUIROGA  CUBILLOS___</t>
  </si>
  <si>
    <t>MARIA ANGELICA MURCIA__SANTIAGO ENRIQUE SALAZAR OSPINA_</t>
  </si>
  <si>
    <t>ANA MERCEDES PEDROZA ARIAS___</t>
  </si>
  <si>
    <t>SANDRA ISABEL RUANO CONTO___</t>
  </si>
  <si>
    <t>MARIA ISABEL OSPINA CASTRO___</t>
  </si>
  <si>
    <t>JIMENA QUINTANILLA PARRA___</t>
  </si>
  <si>
    <t>FREDY ALBERTO HERNANDEZ PAEZ___</t>
  </si>
  <si>
    <t>SOLUCIONES INTEGRALES  TM  S A S___</t>
  </si>
  <si>
    <t>EDWIN LEIDEL CHICA VALENCIA___</t>
  </si>
  <si>
    <t>TADINOS SUMINISTROS SAS___</t>
  </si>
  <si>
    <t>ROSALBA VELOZA DIAZ___</t>
  </si>
  <si>
    <t>LUZ ANGEE  CRUZ GIRAL___</t>
  </si>
  <si>
    <t>MARCO TULIO  VANEGAS SABOGAL___</t>
  </si>
  <si>
    <t>COMPOMEDICA SAS___</t>
  </si>
  <si>
    <t>PAOLA ANDREA HUERTAS PRADO___</t>
  </si>
  <si>
    <t>YULMAN ALEXIS SEPULVEDA CALLEJAS___</t>
  </si>
  <si>
    <t>NATHALY NAVAS CHEVEZ___</t>
  </si>
  <si>
    <t>IMCOLMEDICA___</t>
  </si>
  <si>
    <t>WILLIAM ERLNADI ROMERO ARBOLEDA___</t>
  </si>
  <si>
    <t>IDIPRON - INSTITUTO DISTRITAL PARA LA PROTECCIÓN DE LA NIÑEZ Y LA JUVENTUD___</t>
  </si>
  <si>
    <t>SOLUCIONES ORIÓN SUCURSAL COLOMBIA___</t>
  </si>
  <si>
    <t>CORPORACION COLOMBIANA 21___</t>
  </si>
  <si>
    <t>DEPOSITO INDUSTRIAL  SAS___</t>
  </si>
  <si>
    <t>SOLUCIONES INTEGRALES TM SAS___</t>
  </si>
  <si>
    <t>INVERSIONES NISAGA SAS___</t>
  </si>
  <si>
    <t>L&amp;Q REVISORES FISCALES AUDITORES EXTERNOS SAS___</t>
  </si>
  <si>
    <t>FUNDACION SIN ÁNIMO DE LUCRO ECOLOGICA -FULECOL NIT 900219569-5 REP LEGAL: EDGAR IGNACIO BAUTISTA GAMBOA CC 3009884___</t>
  </si>
  <si>
    <t>AMERICAN OUTSOURCING SA___</t>
  </si>
  <si>
    <t>ROOSVELTH MEJIA LOPEZ-CAPACITANDO ANDO___</t>
  </si>
  <si>
    <t>INNVECTOR SAS___</t>
  </si>
  <si>
    <t>FUNDACION PARA EL DESARROLLO INFANTIL SOCIAL Y CULTURAL IWOKE___</t>
  </si>
  <si>
    <t>CARLOS GONZALEZ GIL___</t>
  </si>
  <si>
    <t>CONSORCIO MALLA VIAL CYZ CONSTRUCCIONES Y PAVIMENTOS AM SA -AYO GORKHALI INVESTMENTS SAS___</t>
  </si>
  <si>
    <t>GERMAN RAMIREZ BARBOSA___</t>
  </si>
  <si>
    <t>J MELO INGENIERIA DE PROYECTOS SAS___</t>
  </si>
  <si>
    <t>DAN  SOLUCIONES E INGENIERIA___</t>
  </si>
  <si>
    <t>IMPULSAR- FUNDACION SOCIAL___</t>
  </si>
  <si>
    <t>VOLUNTARIADO DE ACCION BARRIO EL RECUERDO___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</si>
</sst>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 #,##0_);[Red]\(&quot;$&quot;\ #,##0\)"/>
    <numFmt numFmtId="44" formatCode="_(&quot;$&quot;\ * #,##0.00_);_(&quot;$&quot;\ * \(#,##0.00\);_(&quot;$&quot;\ * &quot;-&quot;??_);_(@_)"/>
    <numFmt numFmtId="166" formatCode="_(&quot;$&quot;\ * #,##0_);_(&quot;$&quot;\ * \(#,##0\);_(&quot;$&quot;\ * &quot;-&quot;??_);_(@_)"/>
    <numFmt numFmtId="167" formatCode="dd/mm/yyyy;@"/>
    <numFmt numFmtId="169" formatCode="d/mm/yyyy;@"/>
    <numFmt numFmtId="179" formatCode="_-[$$-240A]\ * #,##0.00_-;\-[$$-240A]\ * #,##0.00_-;_-[$$-240A]\ * &quot;-&quot;??_-;_-@_-"/>
    <numFmt numFmtId="180" formatCode="&quot;$&quot;\ #,##0"/>
  </numFmts>
  <fonts count="28" x14ac:knownFonts="1">
    <font>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sz val="11"/>
      <color theme="1"/>
      <name val="Calibri"/>
      <family val="2"/>
    </font>
    <font>
      <b/>
      <sz val="11"/>
      <color theme="1"/>
      <name val="Calibri"/>
      <family val="2"/>
      <scheme val="minor"/>
    </font>
    <font>
      <u/>
      <sz val="11"/>
      <color theme="10"/>
      <name val="Calibri"/>
      <family val="2"/>
      <scheme val="minor"/>
    </font>
    <font>
      <sz val="8"/>
      <color theme="1"/>
      <name val="Calibri"/>
      <family val="2"/>
    </font>
    <font>
      <b/>
      <sz val="8"/>
      <color rgb="FF000000"/>
      <name val="Calibri"/>
      <family val="2"/>
      <scheme val="minor"/>
    </font>
    <font>
      <sz val="8"/>
      <color rgb="FF000000"/>
      <name val="Calibri"/>
      <family val="2"/>
      <scheme val="minor"/>
    </font>
    <font>
      <sz val="8"/>
      <color theme="1"/>
      <name val="Calibri"/>
      <family val="2"/>
      <scheme val="minor"/>
    </font>
    <font>
      <b/>
      <sz val="9"/>
      <color rgb="FF000000"/>
      <name val="Calibri"/>
      <family val="2"/>
      <scheme val="minor"/>
    </font>
    <font>
      <sz val="9"/>
      <color indexed="81"/>
      <name val="Tahoma"/>
      <family val="2"/>
    </font>
    <font>
      <b/>
      <sz val="9"/>
      <color indexed="81"/>
      <name val="Tahoma"/>
      <family val="2"/>
    </font>
    <font>
      <b/>
      <sz val="10"/>
      <color theme="1"/>
      <name val="Calibri"/>
      <family val="2"/>
    </font>
    <font>
      <b/>
      <sz val="13"/>
      <color theme="1"/>
      <name val="Calibri"/>
      <family val="2"/>
      <scheme val="minor"/>
    </font>
    <font>
      <sz val="11"/>
      <color rgb="FFFF0000"/>
      <name val="Calibri"/>
      <family val="2"/>
      <scheme val="minor"/>
    </font>
    <font>
      <b/>
      <sz val="11"/>
      <color rgb="FFFF0000"/>
      <name val="Calibri"/>
      <family val="2"/>
      <scheme val="minor"/>
    </font>
    <font>
      <sz val="11"/>
      <color rgb="FF000000"/>
      <name val="Calibri"/>
      <family val="2"/>
    </font>
    <font>
      <b/>
      <sz val="8"/>
      <color theme="1"/>
      <name val="Calibri"/>
      <family val="2"/>
    </font>
    <font>
      <sz val="11"/>
      <color rgb="FF444444"/>
      <name val="Calibri"/>
      <family val="2"/>
      <charset val="1"/>
    </font>
    <font>
      <sz val="8"/>
      <color rgb="FFFF0000"/>
      <name val="Calibri"/>
      <family val="2"/>
    </font>
    <font>
      <sz val="8"/>
      <color rgb="FFFF0000"/>
      <name val="Calibri"/>
      <family val="2"/>
      <scheme val="minor"/>
    </font>
    <font>
      <u/>
      <sz val="11"/>
      <color rgb="FFFF0000"/>
      <name val="Calibri"/>
      <family val="2"/>
      <scheme val="minor"/>
    </font>
    <font>
      <sz val="11"/>
      <color rgb="FFFF0000"/>
      <name val="Calibri"/>
      <family val="2"/>
    </font>
    <font>
      <u/>
      <sz val="11"/>
      <color rgb="FF0000FF"/>
      <name val="Calibri"/>
      <family val="2"/>
    </font>
    <font>
      <sz val="10"/>
      <color theme="1"/>
      <name val="Arial"/>
      <family val="2"/>
    </font>
    <font>
      <sz val="11"/>
      <color rgb="FF000000"/>
      <name val="Calibri"/>
      <family val="2"/>
      <charset val="1"/>
    </font>
  </fonts>
  <fills count="26">
    <fill>
      <patternFill patternType="none"/>
    </fill>
    <fill>
      <patternFill patternType="gray125"/>
    </fill>
    <fill>
      <patternFill patternType="solid">
        <fgColor theme="9" tint="0.79998168889431442"/>
        <bgColor indexed="64"/>
      </patternFill>
    </fill>
    <fill>
      <patternFill patternType="solid">
        <fgColor rgb="FFFFFFFF"/>
        <bgColor rgb="FF000000"/>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00CCFF"/>
        <bgColor indexed="64"/>
      </patternFill>
    </fill>
    <fill>
      <patternFill patternType="solid">
        <fgColor rgb="FF3366FF"/>
        <bgColor indexed="64"/>
      </patternFill>
    </fill>
    <fill>
      <patternFill patternType="solid">
        <fgColor rgb="FFC6E0B4"/>
        <bgColor indexed="64"/>
      </patternFill>
    </fill>
    <fill>
      <patternFill patternType="solid">
        <fgColor rgb="FFFFFFFF"/>
        <bgColor indexed="64"/>
      </patternFill>
    </fill>
    <fill>
      <patternFill patternType="solid">
        <fgColor rgb="FFFF0000"/>
        <bgColor indexed="64"/>
      </patternFill>
    </fill>
    <fill>
      <patternFill patternType="solid">
        <fgColor rgb="FFBDD7EE"/>
        <bgColor indexed="64"/>
      </patternFill>
    </fill>
    <fill>
      <patternFill patternType="solid">
        <fgColor rgb="FFF8CBAD"/>
        <bgColor indexed="64"/>
      </patternFill>
    </fill>
    <fill>
      <patternFill patternType="solid">
        <fgColor rgb="FFED7D31"/>
        <bgColor indexed="64"/>
      </patternFill>
    </fill>
    <fill>
      <patternFill patternType="solid">
        <fgColor rgb="FFFCE4D6"/>
        <bgColor indexed="64"/>
      </patternFill>
    </fill>
    <fill>
      <patternFill patternType="solid">
        <fgColor rgb="FFD9E1F2"/>
        <bgColor indexed="64"/>
      </patternFill>
    </fill>
    <fill>
      <patternFill patternType="solid">
        <fgColor rgb="FFC00000"/>
        <bgColor indexed="64"/>
      </patternFill>
    </fill>
  </fills>
  <borders count="24">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diagonal/>
    </border>
  </borders>
  <cellStyleXfs count="6">
    <xf numFmtId="0" fontId="0" fillId="0" borderId="0"/>
    <xf numFmtId="44"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7" fillId="0" borderId="0"/>
  </cellStyleXfs>
  <cellXfs count="269">
    <xf numFmtId="0" fontId="0" fillId="0" borderId="0" xfId="0"/>
    <xf numFmtId="0" fontId="0" fillId="0" borderId="0" xfId="0" applyAlignment="1">
      <alignment horizontal="center" vertical="center" wrapText="1"/>
    </xf>
    <xf numFmtId="166" fontId="0" fillId="0" borderId="0" xfId="1" applyNumberFormat="1" applyFont="1"/>
    <xf numFmtId="0" fontId="0" fillId="2" borderId="1" xfId="0" applyFill="1" applyBorder="1"/>
    <xf numFmtId="0" fontId="0" fillId="2" borderId="0" xfId="0" applyFill="1"/>
    <xf numFmtId="6" fontId="2" fillId="0" borderId="0" xfId="0" applyNumberFormat="1" applyFont="1"/>
    <xf numFmtId="14" fontId="2" fillId="0" borderId="0" xfId="0" applyNumberFormat="1" applyFont="1"/>
    <xf numFmtId="0" fontId="2" fillId="0" borderId="0" xfId="0" applyFont="1"/>
    <xf numFmtId="0" fontId="2" fillId="4" borderId="0" xfId="0" applyFont="1" applyFill="1"/>
    <xf numFmtId="14" fontId="0" fillId="0" borderId="0" xfId="0" applyNumberFormat="1"/>
    <xf numFmtId="0" fontId="2" fillId="7" borderId="0" xfId="0" applyFont="1" applyFill="1"/>
    <xf numFmtId="0" fontId="7" fillId="5" borderId="0" xfId="0" applyFont="1" applyFill="1" applyAlignment="1">
      <alignment horizontal="center" vertical="center" wrapText="1"/>
    </xf>
    <xf numFmtId="0" fontId="10" fillId="0" borderId="0" xfId="0" applyFont="1"/>
    <xf numFmtId="1" fontId="2" fillId="0" borderId="0" xfId="0" applyNumberFormat="1" applyFont="1"/>
    <xf numFmtId="1" fontId="2" fillId="4" borderId="0" xfId="0" applyNumberFormat="1" applyFont="1" applyFill="1"/>
    <xf numFmtId="1" fontId="0" fillId="0" borderId="0" xfId="1" applyNumberFormat="1" applyFont="1"/>
    <xf numFmtId="0" fontId="0" fillId="4" borderId="0" xfId="0" applyFill="1"/>
    <xf numFmtId="0" fontId="15" fillId="0" borderId="0" xfId="0" applyFont="1" applyAlignment="1">
      <alignment vertical="center"/>
    </xf>
    <xf numFmtId="167" fontId="2" fillId="0" borderId="0" xfId="0" applyNumberFormat="1" applyFont="1"/>
    <xf numFmtId="167" fontId="0" fillId="0" borderId="0" xfId="1" applyNumberFormat="1" applyFont="1"/>
    <xf numFmtId="0" fontId="0" fillId="0" borderId="0" xfId="0" applyAlignment="1">
      <alignment wrapText="1"/>
    </xf>
    <xf numFmtId="38" fontId="2" fillId="0" borderId="0" xfId="0" applyNumberFormat="1" applyFont="1"/>
    <xf numFmtId="0" fontId="6" fillId="5" borderId="3" xfId="3" applyFill="1" applyBorder="1" applyAlignment="1">
      <alignment horizontal="center" vertical="center" wrapText="1"/>
    </xf>
    <xf numFmtId="1" fontId="2" fillId="0" borderId="0" xfId="0" applyNumberFormat="1" applyFont="1" applyAlignment="1">
      <alignment wrapText="1"/>
    </xf>
    <xf numFmtId="1" fontId="2" fillId="0" borderId="0" xfId="0" applyNumberFormat="1" applyFont="1" applyAlignment="1">
      <alignment horizontal="right"/>
    </xf>
    <xf numFmtId="1" fontId="0" fillId="0" borderId="0" xfId="0" applyNumberFormat="1"/>
    <xf numFmtId="1" fontId="0" fillId="2" borderId="2" xfId="0" applyNumberFormat="1" applyFill="1" applyBorder="1"/>
    <xf numFmtId="1" fontId="0" fillId="2" borderId="0" xfId="0" applyNumberFormat="1" applyFill="1"/>
    <xf numFmtId="169" fontId="4" fillId="7" borderId="0" xfId="0" applyNumberFormat="1" applyFont="1" applyFill="1" applyAlignment="1">
      <alignment horizontal="center"/>
    </xf>
    <xf numFmtId="169" fontId="0" fillId="7" borderId="0" xfId="0" applyNumberFormat="1" applyFill="1" applyAlignment="1">
      <alignment horizontal="center" wrapText="1"/>
    </xf>
    <xf numFmtId="169" fontId="0" fillId="0" borderId="0" xfId="0" applyNumberFormat="1"/>
    <xf numFmtId="169" fontId="0" fillId="5" borderId="0" xfId="0" applyNumberFormat="1" applyFill="1"/>
    <xf numFmtId="44" fontId="0" fillId="0" borderId="0" xfId="1" applyFont="1"/>
    <xf numFmtId="166" fontId="2" fillId="0" borderId="0" xfId="1" applyNumberFormat="1" applyFont="1"/>
    <xf numFmtId="169" fontId="0" fillId="0" borderId="0" xfId="1" applyNumberFormat="1" applyFont="1"/>
    <xf numFmtId="0" fontId="18" fillId="0" borderId="0" xfId="0" applyFont="1"/>
    <xf numFmtId="49" fontId="3" fillId="0" borderId="0" xfId="0" applyNumberFormat="1" applyFont="1"/>
    <xf numFmtId="49" fontId="2" fillId="0" borderId="0" xfId="0" applyNumberFormat="1" applyFont="1"/>
    <xf numFmtId="49" fontId="2" fillId="4" borderId="0" xfId="0" applyNumberFormat="1" applyFont="1" applyFill="1"/>
    <xf numFmtId="0" fontId="6" fillId="5" borderId="5" xfId="3" applyFill="1" applyBorder="1" applyAlignment="1">
      <alignment horizontal="center" vertical="center" wrapText="1"/>
    </xf>
    <xf numFmtId="0" fontId="18" fillId="0" borderId="0" xfId="0" applyFont="1" applyAlignment="1">
      <alignment wrapText="1"/>
    </xf>
    <xf numFmtId="1" fontId="2" fillId="0" borderId="0" xfId="0" applyNumberFormat="1" applyFont="1" applyAlignment="1">
      <alignment horizontal="right" vertical="center"/>
    </xf>
    <xf numFmtId="1" fontId="0" fillId="0" borderId="0" xfId="0" applyNumberFormat="1" applyAlignment="1">
      <alignment vertical="center"/>
    </xf>
    <xf numFmtId="0" fontId="2" fillId="18" borderId="0" xfId="0" applyFont="1" applyFill="1"/>
    <xf numFmtId="0" fontId="2" fillId="19" borderId="0" xfId="0" applyFont="1" applyFill="1"/>
    <xf numFmtId="0" fontId="2" fillId="0" borderId="0" xfId="0" applyFont="1" applyAlignment="1">
      <alignment horizontal="left" wrapText="1"/>
    </xf>
    <xf numFmtId="0" fontId="10" fillId="0" borderId="0" xfId="0" applyFont="1" applyAlignment="1">
      <alignment horizontal="left"/>
    </xf>
    <xf numFmtId="0" fontId="10" fillId="0" borderId="0" xfId="0" applyFont="1" applyAlignment="1">
      <alignment horizontal="left" vertical="center"/>
    </xf>
    <xf numFmtId="49" fontId="0" fillId="0" borderId="0" xfId="1" applyNumberFormat="1" applyFont="1"/>
    <xf numFmtId="14" fontId="0" fillId="0" borderId="0" xfId="1" applyNumberFormat="1" applyFont="1"/>
    <xf numFmtId="0" fontId="20" fillId="0" borderId="0" xfId="0" applyFont="1"/>
    <xf numFmtId="49" fontId="3" fillId="20" borderId="0" xfId="0" applyNumberFormat="1" applyFont="1" applyFill="1"/>
    <xf numFmtId="166" fontId="0" fillId="4" borderId="0" xfId="1" applyNumberFormat="1" applyFont="1" applyFill="1"/>
    <xf numFmtId="49" fontId="3" fillId="19" borderId="0" xfId="0" applyNumberFormat="1" applyFont="1" applyFill="1"/>
    <xf numFmtId="0" fontId="16" fillId="18" borderId="0" xfId="0" applyFont="1" applyFill="1"/>
    <xf numFmtId="1" fontId="16" fillId="18" borderId="0" xfId="0" applyNumberFormat="1" applyFont="1" applyFill="1" applyAlignment="1">
      <alignment horizontal="right"/>
    </xf>
    <xf numFmtId="1" fontId="16" fillId="18" borderId="0" xfId="0" applyNumberFormat="1" applyFont="1" applyFill="1" applyAlignment="1">
      <alignment horizontal="right" vertical="center"/>
    </xf>
    <xf numFmtId="1" fontId="16" fillId="18" borderId="0" xfId="0" applyNumberFormat="1" applyFont="1" applyFill="1"/>
    <xf numFmtId="0" fontId="24" fillId="18" borderId="0" xfId="0" applyFont="1" applyFill="1"/>
    <xf numFmtId="169" fontId="24" fillId="18" borderId="0" xfId="0" applyNumberFormat="1" applyFont="1" applyFill="1" applyAlignment="1">
      <alignment horizontal="center"/>
    </xf>
    <xf numFmtId="169" fontId="16" fillId="18" borderId="0" xfId="0" applyNumberFormat="1" applyFont="1" applyFill="1" applyAlignment="1">
      <alignment horizontal="center" wrapText="1"/>
    </xf>
    <xf numFmtId="166" fontId="16" fillId="18" borderId="0" xfId="1" applyNumberFormat="1" applyFont="1" applyFill="1"/>
    <xf numFmtId="1" fontId="16" fillId="18" borderId="0" xfId="1" applyNumberFormat="1" applyFont="1" applyFill="1"/>
    <xf numFmtId="167" fontId="16" fillId="18" borderId="0" xfId="1" applyNumberFormat="1" applyFont="1" applyFill="1"/>
    <xf numFmtId="14" fontId="16" fillId="18" borderId="0" xfId="1" applyNumberFormat="1" applyFont="1" applyFill="1"/>
    <xf numFmtId="6" fontId="16" fillId="18" borderId="0" xfId="0" applyNumberFormat="1" applyFont="1" applyFill="1"/>
    <xf numFmtId="169" fontId="16" fillId="18" borderId="0" xfId="1" applyNumberFormat="1" applyFont="1" applyFill="1"/>
    <xf numFmtId="49" fontId="16" fillId="18" borderId="0" xfId="0" applyNumberFormat="1" applyFont="1" applyFill="1"/>
    <xf numFmtId="0" fontId="16" fillId="0" borderId="0" xfId="0" applyFont="1"/>
    <xf numFmtId="6" fontId="16" fillId="0" borderId="0" xfId="0" applyNumberFormat="1" applyFont="1"/>
    <xf numFmtId="0" fontId="6" fillId="3" borderId="14" xfId="3" applyFill="1" applyBorder="1" applyAlignment="1">
      <alignment wrapText="1"/>
    </xf>
    <xf numFmtId="0" fontId="6" fillId="3" borderId="4" xfId="3" applyFill="1" applyBorder="1" applyAlignment="1"/>
    <xf numFmtId="0" fontId="18" fillId="3" borderId="14" xfId="0" applyFont="1" applyFill="1" applyBorder="1"/>
    <xf numFmtId="0" fontId="6" fillId="3" borderId="14" xfId="3" applyFill="1" applyBorder="1" applyAlignment="1"/>
    <xf numFmtId="0" fontId="25" fillId="3" borderId="14" xfId="0" applyFont="1" applyFill="1" applyBorder="1"/>
    <xf numFmtId="0" fontId="6" fillId="3" borderId="0" xfId="3" applyFill="1" applyBorder="1" applyAlignment="1">
      <alignment wrapText="1"/>
    </xf>
    <xf numFmtId="0" fontId="6" fillId="3" borderId="3" xfId="3" applyFill="1" applyBorder="1" applyAlignment="1">
      <alignment wrapText="1"/>
    </xf>
    <xf numFmtId="0" fontId="6" fillId="4" borderId="3" xfId="3" applyFill="1" applyBorder="1" applyAlignment="1">
      <alignment horizontal="center" vertical="center" wrapText="1"/>
    </xf>
    <xf numFmtId="0" fontId="6" fillId="3" borderId="14" xfId="3" applyFill="1" applyBorder="1"/>
    <xf numFmtId="0" fontId="6" fillId="18" borderId="0" xfId="3" applyFill="1" applyBorder="1" applyAlignment="1">
      <alignment horizontal="left"/>
    </xf>
    <xf numFmtId="0" fontId="6" fillId="18" borderId="3" xfId="3" applyFill="1" applyBorder="1" applyAlignment="1">
      <alignment horizontal="center" vertical="center" wrapText="1"/>
    </xf>
    <xf numFmtId="0" fontId="21" fillId="4" borderId="0" xfId="0" applyFont="1" applyFill="1" applyAlignment="1">
      <alignment horizontal="center" vertical="center" wrapText="1"/>
    </xf>
    <xf numFmtId="0" fontId="0" fillId="0" borderId="0" xfId="1" applyNumberFormat="1" applyFont="1"/>
    <xf numFmtId="0" fontId="0" fillId="19" borderId="0" xfId="0" applyFill="1"/>
    <xf numFmtId="0" fontId="22" fillId="4" borderId="0" xfId="0" applyFont="1" applyFill="1" applyAlignment="1">
      <alignment horizontal="left"/>
    </xf>
    <xf numFmtId="0" fontId="23" fillId="4" borderId="3" xfId="3" applyFont="1" applyFill="1" applyBorder="1" applyAlignment="1">
      <alignment horizontal="center" vertical="center" wrapText="1"/>
    </xf>
    <xf numFmtId="0" fontId="10" fillId="4" borderId="0" xfId="0" applyFont="1" applyFill="1" applyAlignment="1">
      <alignment horizontal="left"/>
    </xf>
    <xf numFmtId="49" fontId="3" fillId="4" borderId="0" xfId="0" applyNumberFormat="1" applyFont="1" applyFill="1"/>
    <xf numFmtId="3" fontId="0" fillId="0" borderId="0" xfId="0" applyNumberFormat="1"/>
    <xf numFmtId="14" fontId="26" fillId="5" borderId="4" xfId="0" applyNumberFormat="1" applyFont="1" applyFill="1" applyBorder="1" applyAlignment="1">
      <alignment horizontal="center" wrapText="1"/>
    </xf>
    <xf numFmtId="0" fontId="6" fillId="3" borderId="14" xfId="4" applyFill="1" applyBorder="1" applyAlignment="1">
      <alignment wrapText="1"/>
    </xf>
    <xf numFmtId="0" fontId="6" fillId="5" borderId="3" xfId="4" applyFill="1" applyBorder="1" applyAlignment="1">
      <alignment horizontal="center" vertical="center" wrapText="1"/>
    </xf>
    <xf numFmtId="0" fontId="2" fillId="0" borderId="16" xfId="0" applyFont="1" applyBorder="1"/>
    <xf numFmtId="0" fontId="6" fillId="3" borderId="14" xfId="4" applyFill="1" applyBorder="1" applyAlignment="1"/>
    <xf numFmtId="0" fontId="0" fillId="23" borderId="0" xfId="0" applyFill="1" applyAlignment="1">
      <alignment horizontal="center" vertical="center" wrapText="1"/>
    </xf>
    <xf numFmtId="0" fontId="14" fillId="8" borderId="18" xfId="0" applyFont="1" applyFill="1" applyBorder="1" applyAlignment="1">
      <alignment horizontal="center" vertical="center" textRotation="90" wrapText="1"/>
    </xf>
    <xf numFmtId="0" fontId="14" fillId="8" borderId="0" xfId="0" applyFont="1" applyFill="1" applyAlignment="1">
      <alignment horizontal="center" vertical="center" textRotation="90" wrapText="1"/>
    </xf>
    <xf numFmtId="0" fontId="3" fillId="8" borderId="0" xfId="0" applyFont="1" applyFill="1" applyAlignment="1">
      <alignment horizontal="center" vertical="center" wrapText="1"/>
    </xf>
    <xf numFmtId="0" fontId="3" fillId="8" borderId="0" xfId="0" applyFont="1" applyFill="1" applyAlignment="1">
      <alignment horizontal="left" vertical="center" wrapText="1"/>
    </xf>
    <xf numFmtId="0" fontId="3" fillId="8" borderId="0" xfId="0" applyFont="1" applyFill="1" applyAlignment="1">
      <alignment horizontal="center" vertical="center" textRotation="90" wrapText="1"/>
    </xf>
    <xf numFmtId="1" fontId="3" fillId="8" borderId="0" xfId="0" applyNumberFormat="1" applyFont="1" applyFill="1" applyAlignment="1">
      <alignment horizontal="center" vertical="center" wrapText="1"/>
    </xf>
    <xf numFmtId="0" fontId="19" fillId="8" borderId="18" xfId="0" applyFont="1" applyFill="1" applyBorder="1" applyAlignment="1">
      <alignment horizontal="center" vertical="center" textRotation="90" wrapText="1"/>
    </xf>
    <xf numFmtId="0" fontId="3" fillId="9" borderId="0" xfId="0" applyFont="1" applyFill="1" applyAlignment="1">
      <alignment horizontal="center" vertical="center" wrapText="1"/>
    </xf>
    <xf numFmtId="0" fontId="11" fillId="9" borderId="0" xfId="0" applyFont="1" applyFill="1" applyAlignment="1">
      <alignment horizontal="center" vertical="center" textRotation="90" wrapText="1"/>
    </xf>
    <xf numFmtId="1" fontId="3" fillId="9" borderId="0" xfId="0" applyNumberFormat="1" applyFont="1" applyFill="1" applyAlignment="1">
      <alignment horizontal="center" vertical="center" wrapText="1"/>
    </xf>
    <xf numFmtId="169" fontId="8" fillId="8" borderId="6" xfId="0" applyNumberFormat="1" applyFont="1" applyFill="1" applyBorder="1" applyAlignment="1">
      <alignment horizontal="center" vertical="center" wrapText="1"/>
    </xf>
    <xf numFmtId="169" fontId="3" fillId="8" borderId="6"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166" fontId="3" fillId="8" borderId="6" xfId="1" applyNumberFormat="1" applyFont="1" applyFill="1" applyBorder="1" applyAlignment="1">
      <alignment horizontal="center" vertical="center" wrapText="1"/>
    </xf>
    <xf numFmtId="0" fontId="3" fillId="8" borderId="7" xfId="0" applyFont="1" applyFill="1" applyBorder="1" applyAlignment="1">
      <alignment horizontal="center" vertical="center" wrapText="1"/>
    </xf>
    <xf numFmtId="2" fontId="3" fillId="11" borderId="18" xfId="0" applyNumberFormat="1" applyFont="1" applyFill="1" applyBorder="1" applyAlignment="1">
      <alignment horizontal="center" vertical="center" textRotation="90"/>
    </xf>
    <xf numFmtId="0" fontId="3" fillId="11" borderId="0" xfId="0" applyFont="1" applyFill="1" applyAlignment="1">
      <alignment horizontal="center" vertical="center" wrapText="1"/>
    </xf>
    <xf numFmtId="2" fontId="8" fillId="11" borderId="18" xfId="0" applyNumberFormat="1" applyFont="1" applyFill="1" applyBorder="1" applyAlignment="1">
      <alignment horizontal="center" vertical="center" textRotation="90" wrapText="1"/>
    </xf>
    <xf numFmtId="0" fontId="3" fillId="11" borderId="19" xfId="0" applyFont="1" applyFill="1" applyBorder="1" applyAlignment="1">
      <alignment horizontal="center" vertical="center" wrapText="1"/>
    </xf>
    <xf numFmtId="0" fontId="3" fillId="20" borderId="0" xfId="0" applyFont="1" applyFill="1" applyAlignment="1">
      <alignment horizontal="center" vertical="center" textRotation="90" wrapText="1"/>
    </xf>
    <xf numFmtId="0" fontId="3" fillId="21" borderId="0" xfId="0" applyFont="1" applyFill="1" applyAlignment="1">
      <alignment horizontal="center" vertical="center" textRotation="90" wrapText="1"/>
    </xf>
    <xf numFmtId="0" fontId="3" fillId="6" borderId="0" xfId="0" applyFont="1" applyFill="1" applyAlignment="1">
      <alignment horizontal="center" vertical="center" textRotation="90" wrapText="1"/>
    </xf>
    <xf numFmtId="0" fontId="3" fillId="10" borderId="0" xfId="0" applyFont="1" applyFill="1" applyAlignment="1">
      <alignment horizontal="center" vertical="center" textRotation="90" wrapText="1"/>
    </xf>
    <xf numFmtId="167" fontId="8" fillId="10" borderId="0" xfId="0" applyNumberFormat="1" applyFont="1" applyFill="1" applyAlignment="1">
      <alignment horizontal="center" vertical="center" textRotation="90" wrapText="1"/>
    </xf>
    <xf numFmtId="0" fontId="8" fillId="6" borderId="0" xfId="0" applyFont="1" applyFill="1" applyAlignment="1">
      <alignment horizontal="center" vertical="center" textRotation="90" wrapText="1"/>
    </xf>
    <xf numFmtId="1" fontId="8" fillId="6" borderId="0" xfId="0" applyNumberFormat="1" applyFont="1" applyFill="1" applyAlignment="1">
      <alignment horizontal="center" vertical="center" textRotation="90" wrapText="1"/>
    </xf>
    <xf numFmtId="0" fontId="11" fillId="6" borderId="0" xfId="0" applyFont="1" applyFill="1" applyAlignment="1">
      <alignment horizontal="center" vertical="center" wrapText="1"/>
    </xf>
    <xf numFmtId="0" fontId="11" fillId="6" borderId="0" xfId="0" applyFont="1" applyFill="1" applyAlignment="1">
      <alignment horizontal="center" vertical="center" textRotation="90" wrapText="1"/>
    </xf>
    <xf numFmtId="0" fontId="11" fillId="20" borderId="20" xfId="0" applyFont="1" applyFill="1" applyBorder="1" applyAlignment="1">
      <alignment horizontal="center" vertical="center" wrapText="1"/>
    </xf>
    <xf numFmtId="0" fontId="11" fillId="20" borderId="21" xfId="0" applyFont="1" applyFill="1" applyBorder="1" applyAlignment="1">
      <alignment horizontal="center" vertical="center" wrapText="1"/>
    </xf>
    <xf numFmtId="44" fontId="11" fillId="20" borderId="21" xfId="1" applyFont="1" applyFill="1" applyBorder="1" applyAlignment="1">
      <alignment horizontal="center" vertical="center" wrapText="1"/>
    </xf>
    <xf numFmtId="1" fontId="8" fillId="21" borderId="21" xfId="0" applyNumberFormat="1" applyFont="1" applyFill="1" applyBorder="1" applyAlignment="1">
      <alignment horizontal="center" vertical="center" textRotation="90" wrapText="1"/>
    </xf>
    <xf numFmtId="0" fontId="11" fillId="21" borderId="22" xfId="0" applyFont="1" applyFill="1" applyBorder="1" applyAlignment="1">
      <alignment horizontal="center" vertical="center" wrapText="1"/>
    </xf>
    <xf numFmtId="166" fontId="11" fillId="20" borderId="21" xfId="1" applyNumberFormat="1" applyFont="1" applyFill="1" applyBorder="1" applyAlignment="1">
      <alignment horizontal="center" vertical="center" wrapText="1"/>
    </xf>
    <xf numFmtId="14" fontId="11" fillId="21" borderId="21" xfId="0" applyNumberFormat="1" applyFont="1" applyFill="1" applyBorder="1" applyAlignment="1">
      <alignment horizontal="center" vertical="center" wrapText="1"/>
    </xf>
    <xf numFmtId="14" fontId="11" fillId="21" borderId="22" xfId="0" applyNumberFormat="1" applyFont="1" applyFill="1" applyBorder="1" applyAlignment="1">
      <alignment horizontal="center" vertical="center" wrapText="1"/>
    </xf>
    <xf numFmtId="0" fontId="11" fillId="12" borderId="0" xfId="0" applyFont="1" applyFill="1" applyAlignment="1">
      <alignment horizontal="center" vertical="center" wrapText="1"/>
    </xf>
    <xf numFmtId="169" fontId="11" fillId="12" borderId="19" xfId="0" applyNumberFormat="1" applyFont="1" applyFill="1" applyBorder="1" applyAlignment="1">
      <alignment horizontal="center" vertical="center" wrapText="1"/>
    </xf>
    <xf numFmtId="0" fontId="3" fillId="8" borderId="23"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14" fontId="0" fillId="24" borderId="16" xfId="0" applyNumberFormat="1" applyFill="1" applyBorder="1"/>
    <xf numFmtId="166" fontId="2" fillId="24" borderId="16" xfId="1" applyNumberFormat="1" applyFont="1" applyFill="1" applyBorder="1"/>
    <xf numFmtId="166" fontId="2" fillId="24" borderId="16" xfId="1" applyNumberFormat="1" applyFont="1" applyFill="1" applyBorder="1" applyAlignment="1">
      <alignment wrapText="1"/>
    </xf>
    <xf numFmtId="6" fontId="2" fillId="24" borderId="16" xfId="0" applyNumberFormat="1" applyFont="1" applyFill="1" applyBorder="1"/>
    <xf numFmtId="38" fontId="2" fillId="24" borderId="16" xfId="0" applyNumberFormat="1" applyFont="1" applyFill="1" applyBorder="1"/>
    <xf numFmtId="0" fontId="0" fillId="17" borderId="0" xfId="0" applyFill="1" applyAlignment="1">
      <alignment vertical="center" wrapText="1" indent="2"/>
    </xf>
    <xf numFmtId="0" fontId="2" fillId="0" borderId="16" xfId="0" applyFont="1" applyBorder="1" applyAlignment="1">
      <alignment vertical="center" indent="2"/>
    </xf>
    <xf numFmtId="0" fontId="2" fillId="0" borderId="0" xfId="0" applyFont="1" applyAlignment="1">
      <alignment vertical="center" indent="2"/>
    </xf>
    <xf numFmtId="0" fontId="0" fillId="0" borderId="0" xfId="0" applyAlignment="1">
      <alignment vertical="center" indent="2"/>
    </xf>
    <xf numFmtId="0" fontId="16" fillId="18" borderId="0" xfId="0" applyFont="1" applyFill="1" applyAlignment="1">
      <alignment vertical="center" indent="2"/>
    </xf>
    <xf numFmtId="0" fontId="6" fillId="3" borderId="15" xfId="4" applyFill="1" applyBorder="1" applyAlignment="1">
      <alignment wrapText="1"/>
    </xf>
    <xf numFmtId="166" fontId="2" fillId="0" borderId="0" xfId="1" applyNumberFormat="1" applyFont="1" applyBorder="1"/>
    <xf numFmtId="166" fontId="0" fillId="0" borderId="0" xfId="1" applyNumberFormat="1" applyFont="1" applyBorder="1"/>
    <xf numFmtId="0" fontId="6" fillId="3" borderId="0" xfId="4" applyFill="1" applyBorder="1" applyAlignment="1">
      <alignment wrapText="1"/>
    </xf>
    <xf numFmtId="0" fontId="6" fillId="18" borderId="3" xfId="4" applyFill="1" applyBorder="1" applyAlignment="1">
      <alignment horizontal="center" vertical="center" wrapText="1"/>
    </xf>
    <xf numFmtId="0" fontId="6" fillId="0" borderId="0" xfId="4"/>
    <xf numFmtId="0" fontId="0" fillId="22" borderId="0" xfId="0" applyFill="1" applyAlignment="1">
      <alignment vertical="center" wrapText="1" indent="2"/>
    </xf>
    <xf numFmtId="0" fontId="23" fillId="4" borderId="3" xfId="4" applyFont="1" applyFill="1" applyBorder="1" applyAlignment="1">
      <alignment horizontal="center" vertical="center" wrapText="1"/>
    </xf>
    <xf numFmtId="49" fontId="17" fillId="4" borderId="0" xfId="0" applyNumberFormat="1" applyFont="1" applyFill="1"/>
    <xf numFmtId="0" fontId="16" fillId="4" borderId="0" xfId="0" applyFont="1" applyFill="1"/>
    <xf numFmtId="1" fontId="16" fillId="4" borderId="0" xfId="0" applyNumberFormat="1" applyFont="1" applyFill="1" applyAlignment="1">
      <alignment horizontal="right"/>
    </xf>
    <xf numFmtId="1" fontId="16" fillId="4" borderId="0" xfId="0" applyNumberFormat="1" applyFont="1" applyFill="1" applyAlignment="1">
      <alignment horizontal="right" vertical="center"/>
    </xf>
    <xf numFmtId="0" fontId="16" fillId="4" borderId="0" xfId="0" applyFont="1" applyFill="1" applyAlignment="1">
      <alignment wrapText="1"/>
    </xf>
    <xf numFmtId="1" fontId="16" fillId="4" borderId="0" xfId="0" applyNumberFormat="1" applyFont="1" applyFill="1"/>
    <xf numFmtId="0" fontId="24" fillId="4" borderId="0" xfId="0" applyFont="1" applyFill="1"/>
    <xf numFmtId="169" fontId="24" fillId="4" borderId="0" xfId="0" applyNumberFormat="1" applyFont="1" applyFill="1" applyAlignment="1">
      <alignment horizontal="center"/>
    </xf>
    <xf numFmtId="169" fontId="16" fillId="4" borderId="0" xfId="0" applyNumberFormat="1" applyFont="1" applyFill="1" applyAlignment="1">
      <alignment horizontal="center" wrapText="1"/>
    </xf>
    <xf numFmtId="166" fontId="16" fillId="4" borderId="0" xfId="1" applyNumberFormat="1" applyFont="1" applyFill="1"/>
    <xf numFmtId="1" fontId="16" fillId="4" borderId="0" xfId="1" applyNumberFormat="1" applyFont="1" applyFill="1"/>
    <xf numFmtId="167" fontId="16" fillId="4" borderId="0" xfId="1" applyNumberFormat="1" applyFont="1" applyFill="1"/>
    <xf numFmtId="14" fontId="16" fillId="4" borderId="0" xfId="1" applyNumberFormat="1" applyFont="1" applyFill="1"/>
    <xf numFmtId="6" fontId="16" fillId="4" borderId="0" xfId="0" applyNumberFormat="1" applyFont="1" applyFill="1"/>
    <xf numFmtId="38" fontId="16" fillId="4" borderId="0" xfId="0" applyNumberFormat="1" applyFont="1" applyFill="1"/>
    <xf numFmtId="169" fontId="16" fillId="4" borderId="0" xfId="1" applyNumberFormat="1" applyFont="1" applyFill="1"/>
    <xf numFmtId="0" fontId="16" fillId="4" borderId="0" xfId="0" applyFont="1" applyFill="1" applyAlignment="1">
      <alignment vertical="center" indent="2"/>
    </xf>
    <xf numFmtId="49" fontId="16" fillId="4" borderId="0" xfId="0" applyNumberFormat="1" applyFont="1" applyFill="1"/>
    <xf numFmtId="6" fontId="2" fillId="4" borderId="0" xfId="0" applyNumberFormat="1" applyFont="1" applyFill="1"/>
    <xf numFmtId="38" fontId="2" fillId="4" borderId="0" xfId="0" applyNumberFormat="1" applyFont="1" applyFill="1"/>
    <xf numFmtId="14" fontId="18" fillId="0" borderId="0" xfId="0" applyNumberFormat="1" applyFont="1"/>
    <xf numFmtId="0" fontId="0" fillId="25" borderId="0" xfId="0" applyFill="1"/>
    <xf numFmtId="0" fontId="2" fillId="25" borderId="0" xfId="0" applyFont="1" applyFill="1"/>
    <xf numFmtId="49" fontId="3" fillId="25" borderId="0" xfId="0" applyNumberFormat="1" applyFont="1" applyFill="1"/>
    <xf numFmtId="0" fontId="7" fillId="25" borderId="0" xfId="0" applyFont="1" applyFill="1" applyAlignment="1">
      <alignment horizontal="center" vertical="center" wrapText="1"/>
    </xf>
    <xf numFmtId="0" fontId="10" fillId="25" borderId="0" xfId="0" applyFont="1" applyFill="1" applyAlignment="1">
      <alignment horizontal="left"/>
    </xf>
    <xf numFmtId="0" fontId="6" fillId="25" borderId="14" xfId="3" applyFill="1" applyBorder="1" applyAlignment="1"/>
    <xf numFmtId="1" fontId="2" fillId="25" borderId="0" xfId="0" applyNumberFormat="1" applyFont="1" applyFill="1" applyAlignment="1">
      <alignment horizontal="right"/>
    </xf>
    <xf numFmtId="1" fontId="2" fillId="25" borderId="0" xfId="0" applyNumberFormat="1" applyFont="1" applyFill="1" applyAlignment="1">
      <alignment horizontal="right" vertical="center"/>
    </xf>
    <xf numFmtId="1" fontId="2" fillId="25" borderId="0" xfId="0" applyNumberFormat="1" applyFont="1" applyFill="1"/>
    <xf numFmtId="0" fontId="18" fillId="25" borderId="0" xfId="0" applyFont="1" applyFill="1"/>
    <xf numFmtId="169" fontId="4" fillId="25" borderId="0" xfId="0" applyNumberFormat="1" applyFont="1" applyFill="1" applyAlignment="1">
      <alignment horizontal="center"/>
    </xf>
    <xf numFmtId="169" fontId="0" fillId="25" borderId="0" xfId="0" applyNumberFormat="1" applyFill="1" applyAlignment="1">
      <alignment horizontal="center" wrapText="1"/>
    </xf>
    <xf numFmtId="14" fontId="0" fillId="25" borderId="0" xfId="0" applyNumberFormat="1" applyFill="1"/>
    <xf numFmtId="166" fontId="0" fillId="25" borderId="0" xfId="1" applyNumberFormat="1" applyFont="1" applyFill="1"/>
    <xf numFmtId="166" fontId="2" fillId="25" borderId="0" xfId="1" applyNumberFormat="1" applyFont="1" applyFill="1"/>
    <xf numFmtId="0" fontId="0" fillId="25" borderId="0" xfId="1" applyNumberFormat="1" applyFont="1" applyFill="1"/>
    <xf numFmtId="1" fontId="0" fillId="25" borderId="0" xfId="1" applyNumberFormat="1" applyFont="1" applyFill="1"/>
    <xf numFmtId="167" fontId="0" fillId="25" borderId="0" xfId="1" applyNumberFormat="1" applyFont="1" applyFill="1"/>
    <xf numFmtId="6" fontId="2" fillId="25" borderId="0" xfId="0" applyNumberFormat="1" applyFont="1" applyFill="1"/>
    <xf numFmtId="14" fontId="0" fillId="25" borderId="0" xfId="1" applyNumberFormat="1" applyFont="1" applyFill="1"/>
    <xf numFmtId="38" fontId="2" fillId="25" borderId="0" xfId="0" applyNumberFormat="1" applyFont="1" applyFill="1"/>
    <xf numFmtId="169" fontId="0" fillId="25" borderId="0" xfId="1" applyNumberFormat="1" applyFont="1" applyFill="1"/>
    <xf numFmtId="0" fontId="0" fillId="25" borderId="0" xfId="0" applyFill="1" applyAlignment="1">
      <alignment vertical="center" indent="2"/>
    </xf>
    <xf numFmtId="49" fontId="2" fillId="25" borderId="0" xfId="0" applyNumberFormat="1" applyFont="1" applyFill="1"/>
    <xf numFmtId="0" fontId="10" fillId="0" borderId="0" xfId="0" applyFont="1" applyAlignment="1">
      <alignment horizontal="center" vertical="center"/>
    </xf>
    <xf numFmtId="166" fontId="2" fillId="24" borderId="0" xfId="1" applyNumberFormat="1" applyFont="1" applyFill="1" applyBorder="1" applyAlignment="1">
      <alignment wrapText="1"/>
    </xf>
    <xf numFmtId="166" fontId="11" fillId="8" borderId="6" xfId="1" applyNumberFormat="1" applyFont="1" applyFill="1" applyBorder="1" applyAlignment="1">
      <alignment horizontal="center" vertical="center" wrapText="1"/>
    </xf>
    <xf numFmtId="0" fontId="3" fillId="8" borderId="18" xfId="0" applyFont="1" applyFill="1" applyBorder="1" applyAlignment="1">
      <alignment horizontal="left" vertical="center" wrapText="1"/>
    </xf>
    <xf numFmtId="0" fontId="0" fillId="0" borderId="0" xfId="0" applyAlignment="1">
      <alignment horizontal="left"/>
    </xf>
    <xf numFmtId="0" fontId="2" fillId="0" borderId="0" xfId="0" applyFont="1" applyAlignment="1">
      <alignment horizontal="left"/>
    </xf>
    <xf numFmtId="0" fontId="2" fillId="25" borderId="0" xfId="0" applyFont="1" applyFill="1" applyAlignment="1">
      <alignment horizontal="left"/>
    </xf>
    <xf numFmtId="0" fontId="21" fillId="18" borderId="0" xfId="0" applyFont="1" applyFill="1" applyAlignment="1">
      <alignment horizontal="left" vertical="center" wrapText="1"/>
    </xf>
    <xf numFmtId="0" fontId="16" fillId="18" borderId="0" xfId="0" applyFont="1" applyFill="1" applyAlignment="1">
      <alignment horizontal="left"/>
    </xf>
    <xf numFmtId="0" fontId="16" fillId="4" borderId="0" xfId="0" applyFont="1" applyFill="1" applyAlignment="1">
      <alignment horizontal="left"/>
    </xf>
    <xf numFmtId="180" fontId="0" fillId="22" borderId="0" xfId="0" applyNumberFormat="1" applyFill="1" applyAlignment="1">
      <alignment horizontal="center" vertical="center" wrapText="1"/>
    </xf>
    <xf numFmtId="180" fontId="0" fillId="0" borderId="0" xfId="0" applyNumberFormat="1"/>
    <xf numFmtId="0" fontId="9" fillId="5" borderId="0" xfId="0" applyFont="1" applyFill="1" applyAlignment="1">
      <alignment horizontal="left"/>
    </xf>
    <xf numFmtId="0" fontId="2" fillId="0" borderId="0" xfId="0" applyFont="1" applyAlignment="1">
      <alignment wrapText="1"/>
    </xf>
    <xf numFmtId="166" fontId="2" fillId="25" borderId="0" xfId="1" applyNumberFormat="1" applyFont="1" applyFill="1" applyBorder="1"/>
    <xf numFmtId="166" fontId="2" fillId="0" borderId="0" xfId="1" applyNumberFormat="1" applyFont="1" applyBorder="1" applyAlignment="1">
      <alignment wrapText="1"/>
    </xf>
    <xf numFmtId="0" fontId="2" fillId="0" borderId="0" xfId="0" applyFont="1" applyAlignment="1">
      <alignment horizontal="right"/>
    </xf>
    <xf numFmtId="0" fontId="0" fillId="0" borderId="0" xfId="0" applyAlignment="1">
      <alignment horizontal="right"/>
    </xf>
    <xf numFmtId="1" fontId="0" fillId="0" borderId="0" xfId="1" applyNumberFormat="1" applyFont="1" applyBorder="1"/>
    <xf numFmtId="167" fontId="0" fillId="0" borderId="0" xfId="1" applyNumberFormat="1" applyFont="1" applyBorder="1"/>
    <xf numFmtId="14" fontId="0" fillId="0" borderId="0" xfId="1" applyNumberFormat="1" applyFont="1" applyBorder="1"/>
    <xf numFmtId="49" fontId="2" fillId="0" borderId="0" xfId="0" applyNumberFormat="1" applyFont="1" applyAlignment="1">
      <alignment horizontal="right"/>
    </xf>
    <xf numFmtId="0" fontId="10" fillId="4" borderId="0" xfId="0" applyFont="1" applyFill="1" applyAlignment="1">
      <alignment horizontal="left" wrapText="1"/>
    </xf>
    <xf numFmtId="14" fontId="0" fillId="4" borderId="0" xfId="0" applyNumberFormat="1" applyFill="1"/>
    <xf numFmtId="166" fontId="0" fillId="4" borderId="0" xfId="1" applyNumberFormat="1" applyFont="1" applyFill="1" applyBorder="1"/>
    <xf numFmtId="166" fontId="2" fillId="4" borderId="0" xfId="1" applyNumberFormat="1" applyFont="1" applyFill="1" applyBorder="1"/>
    <xf numFmtId="49" fontId="0" fillId="0" borderId="0" xfId="1" applyNumberFormat="1" applyFont="1" applyBorder="1"/>
    <xf numFmtId="0" fontId="0" fillId="0" borderId="0" xfId="1" applyNumberFormat="1" applyFont="1" applyBorder="1"/>
    <xf numFmtId="1" fontId="0" fillId="0" borderId="0" xfId="1" applyNumberFormat="1" applyFont="1" applyBorder="1" applyAlignment="1">
      <alignment wrapText="1"/>
    </xf>
    <xf numFmtId="0" fontId="0" fillId="0" borderId="0" xfId="1" applyNumberFormat="1" applyFont="1" applyBorder="1" applyAlignment="1">
      <alignment horizontal="right"/>
    </xf>
    <xf numFmtId="1" fontId="0" fillId="0" borderId="0" xfId="1" applyNumberFormat="1" applyFont="1" applyBorder="1" applyAlignment="1">
      <alignment horizontal="right" vertical="top" wrapText="1"/>
    </xf>
    <xf numFmtId="1" fontId="0" fillId="25" borderId="0" xfId="1" applyNumberFormat="1" applyFont="1" applyFill="1" applyBorder="1"/>
    <xf numFmtId="14" fontId="0" fillId="25" borderId="0" xfId="1" applyNumberFormat="1" applyFont="1" applyFill="1" applyBorder="1"/>
    <xf numFmtId="169" fontId="0" fillId="0" borderId="0" xfId="1" applyNumberFormat="1" applyFont="1" applyBorder="1"/>
    <xf numFmtId="166" fontId="16" fillId="18" borderId="0" xfId="1" applyNumberFormat="1" applyFont="1" applyFill="1" applyBorder="1"/>
    <xf numFmtId="1" fontId="16" fillId="18" borderId="0" xfId="1" applyNumberFormat="1" applyFont="1" applyFill="1" applyBorder="1"/>
    <xf numFmtId="0" fontId="21" fillId="18" borderId="0" xfId="0" applyFont="1" applyFill="1" applyAlignment="1">
      <alignment horizontal="center" vertical="center" wrapText="1"/>
    </xf>
    <xf numFmtId="0" fontId="21" fillId="4" borderId="0" xfId="0" applyFont="1" applyFill="1" applyAlignment="1">
      <alignment horizontal="left" vertical="center" wrapText="1"/>
    </xf>
    <xf numFmtId="49" fontId="0" fillId="0" borderId="0" xfId="1" applyNumberFormat="1" applyFont="1" applyBorder="1" applyAlignment="1">
      <alignment horizontal="right"/>
    </xf>
    <xf numFmtId="49" fontId="16" fillId="18" borderId="0" xfId="1" applyNumberFormat="1" applyFont="1" applyFill="1" applyBorder="1"/>
    <xf numFmtId="169" fontId="16" fillId="18" borderId="0" xfId="1" applyNumberFormat="1" applyFont="1" applyFill="1" applyBorder="1"/>
    <xf numFmtId="0" fontId="3" fillId="8" borderId="0" xfId="0" applyFont="1" applyFill="1" applyAlignment="1">
      <alignment vertical="center" wrapText="1"/>
    </xf>
    <xf numFmtId="0" fontId="0" fillId="0" borderId="0" xfId="0" applyAlignment="1">
      <alignment vertical="center"/>
    </xf>
    <xf numFmtId="0" fontId="2" fillId="0" borderId="0" xfId="0" applyFont="1" applyAlignment="1">
      <alignment vertical="center"/>
    </xf>
    <xf numFmtId="0" fontId="0" fillId="25" borderId="0" xfId="0" applyFill="1" applyAlignment="1">
      <alignment vertical="center"/>
    </xf>
    <xf numFmtId="0" fontId="0" fillId="4" borderId="0" xfId="0" applyFill="1" applyAlignment="1">
      <alignment vertical="center"/>
    </xf>
    <xf numFmtId="0" fontId="16" fillId="18" borderId="0" xfId="0" applyFont="1" applyFill="1" applyAlignment="1">
      <alignment vertical="center"/>
    </xf>
    <xf numFmtId="0" fontId="16" fillId="4" borderId="0" xfId="0" applyFont="1" applyFill="1" applyAlignment="1">
      <alignment vertical="center"/>
    </xf>
    <xf numFmtId="0" fontId="0" fillId="0" borderId="16" xfId="0" applyBorder="1" applyAlignment="1">
      <alignment horizontal="center" vertical="center"/>
    </xf>
    <xf numFmtId="179" fontId="3" fillId="8" borderId="23" xfId="0" applyNumberFormat="1" applyFont="1" applyFill="1" applyBorder="1" applyAlignment="1">
      <alignment horizontal="center" vertical="center" wrapText="1"/>
    </xf>
    <xf numFmtId="179" fontId="0" fillId="0" borderId="0" xfId="0" applyNumberFormat="1"/>
    <xf numFmtId="179" fontId="15" fillId="16" borderId="8" xfId="0" applyNumberFormat="1" applyFont="1" applyFill="1" applyBorder="1" applyAlignment="1">
      <alignment horizontal="center" vertical="center" wrapText="1"/>
    </xf>
    <xf numFmtId="0" fontId="15" fillId="16" borderId="9" xfId="0" applyFont="1" applyFill="1" applyBorder="1" applyAlignment="1">
      <alignment horizontal="center" vertical="center" wrapText="1"/>
    </xf>
    <xf numFmtId="180" fontId="15" fillId="16" borderId="9" xfId="0" applyNumberFormat="1" applyFont="1" applyFill="1" applyBorder="1" applyAlignment="1">
      <alignment horizontal="center" vertical="center" wrapText="1"/>
    </xf>
    <xf numFmtId="0" fontId="15" fillId="16" borderId="10" xfId="0" applyFont="1" applyFill="1" applyBorder="1" applyAlignment="1">
      <alignment horizontal="center" vertical="center" wrapText="1"/>
    </xf>
    <xf numFmtId="37" fontId="15" fillId="13" borderId="8" xfId="1" applyNumberFormat="1" applyFont="1" applyFill="1" applyBorder="1" applyAlignment="1">
      <alignment horizontal="center" vertical="center" wrapText="1"/>
    </xf>
    <xf numFmtId="37" fontId="15" fillId="13" borderId="9" xfId="1" applyNumberFormat="1" applyFont="1" applyFill="1" applyBorder="1" applyAlignment="1">
      <alignment horizontal="center" vertical="center" wrapText="1"/>
    </xf>
    <xf numFmtId="37" fontId="15" fillId="13" borderId="10" xfId="1" applyNumberFormat="1"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14" borderId="6" xfId="0" applyFont="1" applyFill="1" applyBorder="1" applyAlignment="1">
      <alignment horizontal="center" vertical="center" wrapText="1"/>
    </xf>
    <xf numFmtId="0" fontId="15" fillId="14" borderId="7" xfId="0" applyFont="1" applyFill="1" applyBorder="1" applyAlignment="1">
      <alignment horizontal="center" vertical="center" wrapText="1"/>
    </xf>
    <xf numFmtId="1" fontId="15" fillId="15" borderId="8" xfId="1" applyNumberFormat="1" applyFont="1" applyFill="1" applyBorder="1" applyAlignment="1">
      <alignment horizontal="center" vertical="center" wrapText="1"/>
    </xf>
    <xf numFmtId="1" fontId="15" fillId="15" borderId="9" xfId="1" applyNumberFormat="1" applyFont="1" applyFill="1" applyBorder="1" applyAlignment="1">
      <alignment horizontal="center" vertical="center" wrapText="1"/>
    </xf>
    <xf numFmtId="1" fontId="15" fillId="15" borderId="6" xfId="1" applyNumberFormat="1" applyFont="1" applyFill="1" applyBorder="1" applyAlignment="1">
      <alignment horizontal="center" vertical="center" wrapText="1"/>
    </xf>
    <xf numFmtId="1" fontId="15" fillId="15" borderId="10" xfId="1" applyNumberFormat="1" applyFont="1" applyFill="1" applyBorder="1" applyAlignment="1">
      <alignment horizontal="center" vertical="center" wrapText="1"/>
    </xf>
    <xf numFmtId="0" fontId="15" fillId="11" borderId="11" xfId="0" applyFont="1" applyFill="1" applyBorder="1" applyAlignment="1">
      <alignment horizontal="center" vertical="center"/>
    </xf>
    <xf numFmtId="0" fontId="15" fillId="11" borderId="12" xfId="0" applyFont="1" applyFill="1" applyBorder="1" applyAlignment="1">
      <alignment horizontal="center" vertical="center"/>
    </xf>
    <xf numFmtId="0" fontId="15" fillId="11" borderId="13" xfId="0" applyFont="1" applyFill="1" applyBorder="1" applyAlignment="1">
      <alignment horizontal="center" vertical="center"/>
    </xf>
  </cellXfs>
  <cellStyles count="6">
    <cellStyle name="Hipervínculo" xfId="3" builtinId="8"/>
    <cellStyle name="Hyperlink" xfId="4"/>
    <cellStyle name="Moneda" xfId="1" builtinId="4"/>
    <cellStyle name="Moneda 2" xfId="2"/>
    <cellStyle name="Normal" xfId="0" builtinId="0"/>
    <cellStyle name="TableStyleLight1" xfId="5"/>
  </cellStyles>
  <dxfs count="3">
    <dxf>
      <font>
        <color rgb="FF9C0006"/>
      </font>
      <fill>
        <patternFill>
          <bgColor rgb="FFFFC7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colors>
    <mruColors>
      <color rgb="FF00CC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Edwin Moreno Serrano" id="{36AA8F3F-32D1-425B-BF3D-1708D5E76C45}" userId="S::edwin.moreno@gobiernobogota.gov.co::41825c11-4e5d-49cb-98fd-1a9d16b6eba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 dT="2022-06-02T17:11:28.07" personId="{36AA8F3F-32D1-425B-BF3D-1708D5E76C45}" id="{C8B5A218-C58B-445B-B313-D2CB798BC2A9}">
    <text>BÚSQUEDA DE TITULARES Y CESIONARIOS CELDAS BM3 Y BP3</text>
  </threadedComment>
</ThreadedComments>
</file>

<file path=xl/worksheets/_rels/sheet3.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915066&amp;isFromPublicArea=True&amp;isModal=False" TargetMode="External"/><Relationship Id="rId21" Type="http://schemas.openxmlformats.org/officeDocument/2006/relationships/hyperlink" Target="https://community.secop.gov.co/Public/Tendering/OpportunityDetail/Index?noticeUID=CO1.NTC.1731396&amp;isFromPublicArea=True&amp;isModal=False" TargetMode="External"/><Relationship Id="rId42" Type="http://schemas.openxmlformats.org/officeDocument/2006/relationships/hyperlink" Target="https://community.secop.gov.co/Public/Tendering/OpportunityDetail/Index?noticeUID=CO1.NTC.1759110&amp;isFromPublicArea=True&amp;isModal=False" TargetMode="External"/><Relationship Id="rId63" Type="http://schemas.openxmlformats.org/officeDocument/2006/relationships/hyperlink" Target="https://community.secop.gov.co/Public/Tendering/OpportunityDetail/Index?noticeUID=CO1.NTC.1784083&amp;isFromPublicArea=True&amp;isModal=False" TargetMode="External"/><Relationship Id="rId84" Type="http://schemas.openxmlformats.org/officeDocument/2006/relationships/hyperlink" Target="https://community.secop.gov.co/Public/Tendering/OpportunityDetail/Index?noticeUID=CO1.NTC.1801453&amp;isFromPublicArea=True&amp;isModal=False" TargetMode="External"/><Relationship Id="rId138" Type="http://schemas.openxmlformats.org/officeDocument/2006/relationships/hyperlink" Target="https://community.secop.gov.co/Public/Tendering/OpportunityDetail/Index?noticeUID=CO1.NTC.2197651&amp;isFromPublicArea=True&amp;isModal=False" TargetMode="External"/><Relationship Id="rId159" Type="http://schemas.openxmlformats.org/officeDocument/2006/relationships/hyperlink" Target="https://community.secop.gov.co/Public/Tendering/OpportunityDetail/Index?noticeUID=CO1.NTC.2254274&amp;isFromPublicArea=True&amp;isModal=False" TargetMode="External"/><Relationship Id="rId170" Type="http://schemas.openxmlformats.org/officeDocument/2006/relationships/hyperlink" Target="https://community.secop.gov.co/Public/Tendering/OpportunityDetail/Index?noticeUID=CO1.NTC.2272719&amp;isFromPublicArea=True&amp;isModal=False" TargetMode="External"/><Relationship Id="rId191" Type="http://schemas.openxmlformats.org/officeDocument/2006/relationships/hyperlink" Target="https://community.secop.gov.co/Public/Tendering/OpportunityDetail/Index?noticeUID=CO1.NTC.2357073&amp;isFromPublicArea=True&amp;isModal=False" TargetMode="External"/><Relationship Id="rId205" Type="http://schemas.openxmlformats.org/officeDocument/2006/relationships/hyperlink" Target="https://community.secop.gov.co/Public/Tendering/OpportunityDetail/Index?noticeUID=CO1.NTC.2410863&amp;isFromPublicArea=True&amp;isModal=False" TargetMode="External"/><Relationship Id="rId226" Type="http://schemas.openxmlformats.org/officeDocument/2006/relationships/hyperlink" Target="https://www.colombiacompra.gov.co/tienda-virtual-del-estado-colombiano/ordenes-compra/66193" TargetMode="External"/><Relationship Id="rId107" Type="http://schemas.openxmlformats.org/officeDocument/2006/relationships/hyperlink" Target="https://community.secop.gov.co/Public/Tendering/OpportunityDetail/Index?noticeUID=CO1.NTC.1821370&amp;isFromPublicArea=True&amp;isModal=False" TargetMode="External"/><Relationship Id="rId11" Type="http://schemas.openxmlformats.org/officeDocument/2006/relationships/hyperlink" Target="https://community.secop.gov.co/Public/Tendering/OpportunityDetail/Index?noticeUID=CO1.NTC.2336941&amp;isFromPublicArea=True&amp;isModal=False" TargetMode="External"/><Relationship Id="rId32" Type="http://schemas.openxmlformats.org/officeDocument/2006/relationships/hyperlink" Target="https://community.secop.gov.co/Public/Tendering/OpportunityDetail/Index?noticeUID=CO1.NTC.1743937&amp;isFromPublicArea=True&amp;isModal=False" TargetMode="External"/><Relationship Id="rId53" Type="http://schemas.openxmlformats.org/officeDocument/2006/relationships/hyperlink" Target="https://community.secop.gov.co/Public/Tendering/OpportunityDetail/Index?noticeUID=CO1.NTC.1774955&amp;isFromPublicArea=True&amp;isModal=False" TargetMode="External"/><Relationship Id="rId74" Type="http://schemas.openxmlformats.org/officeDocument/2006/relationships/hyperlink" Target="https://community.secop.gov.co/Public/Tendering/OpportunityDetail/Index?noticeUID=CO1.NTC.1796611&amp;isFromPublicArea=True&amp;isModal=False" TargetMode="External"/><Relationship Id="rId128" Type="http://schemas.openxmlformats.org/officeDocument/2006/relationships/hyperlink" Target="https://communitysecopgovco/Public/Tendering/OpportunityDetail/Index?noticeUID=CO1NTC2055519&amp;isFromPublicArea=True&amp;isModal=False" TargetMode="External"/><Relationship Id="rId149" Type="http://schemas.openxmlformats.org/officeDocument/2006/relationships/hyperlink" Target="https://community.secop.gov.co/Public/Tendering/OpportunityDetail/Index?noticeUID=CO1.NTC.2239754&amp;isFromPublicArea=True&amp;isModal=False" TargetMode="External"/><Relationship Id="rId5" Type="http://schemas.openxmlformats.org/officeDocument/2006/relationships/hyperlink" Target="https://community.secop.gov.co/Public/Tendering/OpportunityDetail/Index?noticeUID=CO1.NTC.1944418&amp;isFromPublicArea=True&amp;isModal=False" TargetMode="External"/><Relationship Id="rId95" Type="http://schemas.openxmlformats.org/officeDocument/2006/relationships/hyperlink" Target="https://community.secop.gov.co/Public/Tendering/OpportunityDetail/Index?noticeUID=CO1.NTC.1805372&amp;isFromPublicArea=True&amp;isModal=False" TargetMode="External"/><Relationship Id="rId160" Type="http://schemas.openxmlformats.org/officeDocument/2006/relationships/hyperlink" Target="https://community.secop.gov.co/Public/Tendering/OpportunityDetail/Index?noticeUID=CO1.NTC.2257173&amp;isFromPublicArea=True&amp;isModal=False" TargetMode="External"/><Relationship Id="rId181" Type="http://schemas.openxmlformats.org/officeDocument/2006/relationships/hyperlink" Target="https://community.secop.gov.co/Public/Tendering/OpportunityDetail/Index?noticeUID=CO1.NTC.2310809&amp;isFromPublicArea=True&amp;isModal=False" TargetMode="External"/><Relationship Id="rId216" Type="http://schemas.openxmlformats.org/officeDocument/2006/relationships/hyperlink" Target="https://community.secop.gov.co/Public/Tendering/OpportunityDetail/Index?noticeUID=CO1.NTC.2414243&amp;isFromPublicArea=True&amp;isModal=False" TargetMode="External"/><Relationship Id="rId22" Type="http://schemas.openxmlformats.org/officeDocument/2006/relationships/hyperlink" Target="https://community.secop.gov.co/Public/Tendering/OpportunityDetail/Index?noticeUID=CO1.NTC.1728452&amp;isFromPublicArea=True&amp;isModal=False" TargetMode="External"/><Relationship Id="rId27" Type="http://schemas.openxmlformats.org/officeDocument/2006/relationships/hyperlink" Target="https://community.secop.gov.co/Public/Tendering/OpportunityDetail/Index?noticeUID=CO1.NTC.1731453&amp;isFromPublicArea=True&amp;isModal=False" TargetMode="External"/><Relationship Id="rId43" Type="http://schemas.openxmlformats.org/officeDocument/2006/relationships/hyperlink" Target="https://community.secop.gov.co/Public/Tendering/OpportunityDetail/Index?noticeUID=CO1.NTC.1759123&amp;isFromPublicArea=True&amp;isModal=False" TargetMode="External"/><Relationship Id="rId48" Type="http://schemas.openxmlformats.org/officeDocument/2006/relationships/hyperlink" Target="https://community.secop.gov.co/Public/Tendering/OpportunityDetail/Index?noticeUID=CO1.NTC.1769492&amp;isFromPublicArea=True&amp;isModal=False" TargetMode="External"/><Relationship Id="rId64" Type="http://schemas.openxmlformats.org/officeDocument/2006/relationships/hyperlink" Target="https://community.secop.gov.co/Public/Tendering/OpportunityDetail/Index?noticeUID=CO1.NTC.1784497&amp;isFromPublicArea=True&amp;isModal=False" TargetMode="External"/><Relationship Id="rId69" Type="http://schemas.openxmlformats.org/officeDocument/2006/relationships/hyperlink" Target="https://community.secop.gov.co/Public/Tendering/OpportunityDetail/Index?noticeUID=CO1.NTC.1793669&amp;isFromPublicArea=True&amp;isModal=False" TargetMode="External"/><Relationship Id="rId113" Type="http://schemas.openxmlformats.org/officeDocument/2006/relationships/hyperlink" Target="https://community.secop.gov.co/Public/Tendering/OpportunityDetail/Index?noticeUID=CO1.NTC.1836350&amp;isFromPublicArea=True&amp;isModal=False" TargetMode="External"/><Relationship Id="rId118" Type="http://schemas.openxmlformats.org/officeDocument/2006/relationships/hyperlink" Target="https://community.secop.gov.co/Public/Tendering/OpportunityDetail/Index?noticeUID=CO1.NTC.1913045&amp;isFromPublicArea=True&amp;isModal=False" TargetMode="External"/><Relationship Id="rId134" Type="http://schemas.openxmlformats.org/officeDocument/2006/relationships/hyperlink" Target="https://community.secop.gov.co/Public/Tendering/OpportunityDetail/Index?noticeUID=CO1.NTC.2121553&amp;isFromPublicArea=True&amp;isModal=False" TargetMode="External"/><Relationship Id="rId139" Type="http://schemas.openxmlformats.org/officeDocument/2006/relationships/hyperlink" Target="https://community.secop.gov.co/Public/Tendering/OpportunityDetail/Index?noticeUID=CO1.NTC.2199890&amp;isFromPublicArea=True&amp;isModal=False" TargetMode="External"/><Relationship Id="rId80" Type="http://schemas.openxmlformats.org/officeDocument/2006/relationships/hyperlink" Target="https://community.secop.gov.co/Public/Tendering/OpportunityDetail/Index?noticeUID=CO1.NTC.1798255&amp;isFromPublicArea=True&amp;isModal=False" TargetMode="External"/><Relationship Id="rId85" Type="http://schemas.openxmlformats.org/officeDocument/2006/relationships/hyperlink" Target="https://community.secop.gov.co/Public/Tendering/OpportunityDetail/Index?noticeUID=CO1.NTC.1802007&amp;isFromPublicArea=True&amp;isModal=False" TargetMode="External"/><Relationship Id="rId150" Type="http://schemas.openxmlformats.org/officeDocument/2006/relationships/hyperlink" Target="https://community.secop.gov.co/Public/Tendering/OpportunityDetail/Index?noticeUID=CO1.NTC.2244651&amp;isFromPublicArea=True&amp;isModal=False" TargetMode="External"/><Relationship Id="rId155" Type="http://schemas.openxmlformats.org/officeDocument/2006/relationships/hyperlink" Target="https://community.secop.gov.co/Public/Tendering/OpportunityDetail/Index?noticeUID=CO1.NTC.2251589&amp;isFromPublicArea=True&amp;isModal=False" TargetMode="External"/><Relationship Id="rId171" Type="http://schemas.openxmlformats.org/officeDocument/2006/relationships/hyperlink" Target="https://community.secop.gov.co/Public/Tendering/OpportunityDetail/Index?noticeUID=CO1.NTC.2272720&amp;isFromPublicArea=True&amp;isModal=False" TargetMode="External"/><Relationship Id="rId176" Type="http://schemas.openxmlformats.org/officeDocument/2006/relationships/hyperlink" Target="https://community.secop.gov.co/Public/Tendering/OpportunityDetail/Index?noticeUID=CO1.NTC.2157518&amp;isFromPublicArea=True&amp;isModal=False" TargetMode="External"/><Relationship Id="rId192" Type="http://schemas.openxmlformats.org/officeDocument/2006/relationships/hyperlink" Target="https://community.secop.gov.co/Public/Tendering/OpportunityDetail/Index?noticeUID=CO1.NTC.2362586&amp;isFromPublicArea=True&amp;isModal=False" TargetMode="External"/><Relationship Id="rId197" Type="http://schemas.openxmlformats.org/officeDocument/2006/relationships/hyperlink" Target="https://community.secop.gov.co/Public/Tendering/OpportunityDetail/Index?noticeUID=CO1.NTC.2376151&amp;isFromPublicArea=True&amp;isModal=False" TargetMode="External"/><Relationship Id="rId206" Type="http://schemas.openxmlformats.org/officeDocument/2006/relationships/hyperlink" Target="https://community.secop.gov.co/Public/Tendering/OpportunityDetail/Index?noticeUID=CO1.NTC.2403328&amp;isFromPublicArea=True&amp;isModal=False" TargetMode="External"/><Relationship Id="rId227" Type="http://schemas.openxmlformats.org/officeDocument/2006/relationships/printerSettings" Target="../printerSettings/printerSettings1.bin"/><Relationship Id="rId201" Type="http://schemas.openxmlformats.org/officeDocument/2006/relationships/hyperlink" Target="https://community.secop.gov.co/Public/Tendering/OpportunityDetail/Index?noticeUID=CO1.NTC.2380822&amp;isFromPublicArea=True&amp;isModal=False" TargetMode="External"/><Relationship Id="rId222" Type="http://schemas.openxmlformats.org/officeDocument/2006/relationships/hyperlink" Target="https://community.secop.gov.co/Public/Common/GoogleReCaptcha/Index?previousUrl=https%3a%2f%2fcommunity.secop.gov.co%2fPublic%2fTendering%2fOpportunityDetail%2fIndex%3fnoticeUID%3dCO1.NTC.1716927%26isFromPublicArea%3dTrue%26isModal%3dFalse" TargetMode="External"/><Relationship Id="rId12" Type="http://schemas.openxmlformats.org/officeDocument/2006/relationships/hyperlink" Target="https://community.secop.gov.co/Public/Tendering/OpportunityDetail/Index?noticeUID=CO1.NTC.2405451&amp;isFromPublicArea=True&amp;isModal=False" TargetMode="External"/><Relationship Id="rId17" Type="http://schemas.openxmlformats.org/officeDocument/2006/relationships/hyperlink" Target="https://community.secop.gov.co/Public/Tendering/OpportunityDetail/Index?noticeUID=CO1.NTC.1724818&amp;isFromPublicArea=True&amp;isModal=False" TargetMode="External"/><Relationship Id="rId33" Type="http://schemas.openxmlformats.org/officeDocument/2006/relationships/hyperlink" Target="https://community.secop.gov.co/Public/Tendering/OpportunityDetail/Index?noticeUID=CO1.NTC.1749670&amp;isFromPublicArea=True&amp;isModal=False" TargetMode="External"/><Relationship Id="rId38" Type="http://schemas.openxmlformats.org/officeDocument/2006/relationships/hyperlink" Target="https://community.secop.gov.co/Public/Tendering/OpportunityDetail/Index?noticeUID=CO1.NTC.1749786&amp;isFromPublicArea=True&amp;isModal=False" TargetMode="External"/><Relationship Id="rId59" Type="http://schemas.openxmlformats.org/officeDocument/2006/relationships/hyperlink" Target="https://community.secop.gov.co/Public/Tendering/OpportunityDetail/Index?noticeUID=CO1.NTC.1777421&amp;isFromPublicArea=True&amp;isModal=False" TargetMode="External"/><Relationship Id="rId103" Type="http://schemas.openxmlformats.org/officeDocument/2006/relationships/hyperlink" Target="https://community.secop.gov.co/Public/Tendering/OpportunityDetail/Index?noticeUID=CO1.NTC.1814586&amp;isFromPublicArea=True&amp;isModal=False" TargetMode="External"/><Relationship Id="rId108" Type="http://schemas.openxmlformats.org/officeDocument/2006/relationships/hyperlink" Target="https://community.secop.gov.co/Public/Tendering/OpportunityDetail/Index?noticeUID=CO1.NTC.1824202&amp;isFromPublicArea=True&amp;isModal=False" TargetMode="External"/><Relationship Id="rId124" Type="http://schemas.openxmlformats.org/officeDocument/2006/relationships/hyperlink" Target="https://community.secop.gov.co/Public/Tendering/OpportunityDetail/Index?noticeUID=CO1.NTC.2052472&amp;isFromPublicArea=True&amp;isModal=False" TargetMode="External"/><Relationship Id="rId129" Type="http://schemas.openxmlformats.org/officeDocument/2006/relationships/hyperlink" Target="https://community.secop.gov.co/Public/Tendering/OpportunityDetail/Index?noticeUID=CO1.NTC.2212824&amp;isFromPublicArea=True&amp;isModal=False" TargetMode="External"/><Relationship Id="rId54" Type="http://schemas.openxmlformats.org/officeDocument/2006/relationships/hyperlink" Target="https://community.secop.gov.co/Public/Tendering/OpportunityDetail/Index?noticeUID=CO1.NTC.1777091&amp;isFromPublicArea=True&amp;isModal=False" TargetMode="External"/><Relationship Id="rId70" Type="http://schemas.openxmlformats.org/officeDocument/2006/relationships/hyperlink" Target="https://community.secop.gov.co/Public/Tendering/OpportunityDetail/Index?noticeUID=CO1.NTC.1792663&amp;isFromPublicArea=True&amp;isModal=False" TargetMode="External"/><Relationship Id="rId75" Type="http://schemas.openxmlformats.org/officeDocument/2006/relationships/hyperlink" Target="https://community.secop.gov.co/Public/Tendering/OpportunityDetail/Index?noticeUID=CO1.NTC.1797485&amp;isFromPublicArea=True&amp;isModal=False" TargetMode="External"/><Relationship Id="rId91" Type="http://schemas.openxmlformats.org/officeDocument/2006/relationships/hyperlink" Target="https://community.secop.gov.co/Public/Tendering/OpportunityDetail/Index?noticeUID=CO1.NTC.1804601&amp;isFromPublicArea=True&amp;isModal=False" TargetMode="External"/><Relationship Id="rId96" Type="http://schemas.openxmlformats.org/officeDocument/2006/relationships/hyperlink" Target="https://community.secop.gov.co/Public/Tendering/OpportunityDetail/Index?noticeUID=CO1.NTC.1810036&amp;isFromPublicArea=True&amp;isModal=False" TargetMode="External"/><Relationship Id="rId140" Type="http://schemas.openxmlformats.org/officeDocument/2006/relationships/hyperlink" Target="https://community.secop.gov.co/Public/Tendering/OpportunityDetail/Index?noticeUID=CO1.NTC.2214161&amp;isFromPublicArea=True&amp;isModal=False" TargetMode="External"/><Relationship Id="rId145" Type="http://schemas.openxmlformats.org/officeDocument/2006/relationships/hyperlink" Target="https://community.secop.gov.co/Public/Tendering/OpportunityDetail/Index?noticeUID=CO1.NTC.2235872&amp;isFromPublicArea=True&amp;isModal=False" TargetMode="External"/><Relationship Id="rId161" Type="http://schemas.openxmlformats.org/officeDocument/2006/relationships/hyperlink" Target="https://community.secop.gov.co/Public/Tendering/OpportunityDetail/Index?noticeUID=CO1.NTC.2257174&amp;isFromPublicArea=True&amp;isModal=False" TargetMode="External"/><Relationship Id="rId166" Type="http://schemas.openxmlformats.org/officeDocument/2006/relationships/hyperlink" Target="https://community.secop.gov.co/Public/Tendering/OpportunityDetail/Index?noticeUID=CO1.NTC.2263136&amp;isFromPublicArea=True&amp;isModal=False" TargetMode="External"/><Relationship Id="rId182" Type="http://schemas.openxmlformats.org/officeDocument/2006/relationships/hyperlink" Target="https://community.secop.gov.co/Public/Tendering/OpportunityDetail/Index?noticeUID=CO1.NTC.2316456&amp;isFromPublicArea=True&amp;isModal=False" TargetMode="External"/><Relationship Id="rId187" Type="http://schemas.openxmlformats.org/officeDocument/2006/relationships/hyperlink" Target="https://community.secop.gov.co/Public/Tendering/OpportunityDetail/Index?noticeUID=CO1.NTC.2330937&amp;isFromPublicArea=True&amp;isModal=False" TargetMode="External"/><Relationship Id="rId217" Type="http://schemas.openxmlformats.org/officeDocument/2006/relationships/hyperlink" Target="https://community.secop.gov.co/Public/Tendering/OpportunityDetail/Index?noticeUID=CO1.NTC.2433647&amp;isFromPublicArea=True&amp;isModal=False" TargetMode="External"/><Relationship Id="rId1" Type="http://schemas.openxmlformats.org/officeDocument/2006/relationships/hyperlink" Target="https://community.secop.gov.co/Public/Tendering/OpportunityDetail/Index?noticeUID=CO1.NTC.2843243&amp;isFromPublicArea=True&amp;isModal=False" TargetMode="External"/><Relationship Id="rId6" Type="http://schemas.openxmlformats.org/officeDocument/2006/relationships/hyperlink" Target="https://www.colombiacompra.gov.co/tienda-virtual-del-estado-colombiano/ordenes-compra/70111" TargetMode="External"/><Relationship Id="rId212" Type="http://schemas.openxmlformats.org/officeDocument/2006/relationships/hyperlink" Target="https://community.secop.gov.co/Public/Tendering/OpportunityDetail/Index?noticeUID=CO1.NTC.2422133&amp;isFromPublicArea=True&amp;isModal=False" TargetMode="External"/><Relationship Id="rId23" Type="http://schemas.openxmlformats.org/officeDocument/2006/relationships/hyperlink" Target="https://community.secop.gov.co/Public/Tendering/OpportunityDetail/Index?noticeUID=CO1.NTC.1728477&amp;isFromPublicArea=True&amp;isModal=False" TargetMode="External"/><Relationship Id="rId28" Type="http://schemas.openxmlformats.org/officeDocument/2006/relationships/hyperlink" Target="https://community.secop.gov.co/Public/Tendering/OpportunityDetail/Index?noticeUID=CO1.NTC.1732230&amp;isFromPublicArea=True&amp;isModal=False" TargetMode="External"/><Relationship Id="rId49" Type="http://schemas.openxmlformats.org/officeDocument/2006/relationships/hyperlink" Target="https://community.secop.gov.co/Public/Tendering/OpportunityDetail/Index?noticeUID=CO1.NTC.1769498&amp;isFromPublicArea=True&amp;isModal=False" TargetMode="External"/><Relationship Id="rId114" Type="http://schemas.openxmlformats.org/officeDocument/2006/relationships/hyperlink" Target="https://community.secop.gov.co/Public/Tendering/OpportunityDetail/Index?noticeUID=CO1.NTC.1836556&amp;isFromPublicArea=True&amp;isModal=False" TargetMode="External"/><Relationship Id="rId119" Type="http://schemas.openxmlformats.org/officeDocument/2006/relationships/hyperlink" Target="https://community.secop.gov.co/Public/Tendering/OpportunityDetail/Index?noticeUID=CO1.NTC.1917570&amp;isFromPublicArea=True&amp;isModal=False" TargetMode="External"/><Relationship Id="rId44" Type="http://schemas.openxmlformats.org/officeDocument/2006/relationships/hyperlink" Target="https://community.secop.gov.co/Public/Tendering/OpportunityDetail/Index?noticeUID=CO1.NTC.1762740&amp;isFromPublicArea=True&amp;isModal=False" TargetMode="External"/><Relationship Id="rId60" Type="http://schemas.openxmlformats.org/officeDocument/2006/relationships/hyperlink" Target="https://community.secop.gov.co/Public/Tendering/OpportunityDetail/Index?noticeUID=CO1.NTC.1777292&amp;isFromPublicArea=True&amp;isModal=False" TargetMode="External"/><Relationship Id="rId65" Type="http://schemas.openxmlformats.org/officeDocument/2006/relationships/hyperlink" Target="https://community.secop.gov.co/Public/Tendering/OpportunityDetail/Index?noticeUID=CO1.NTC.1785214&amp;isFromPublicArea=True&amp;isModal=False" TargetMode="External"/><Relationship Id="rId81" Type="http://schemas.openxmlformats.org/officeDocument/2006/relationships/hyperlink" Target="https://community.secop.gov.co/Public/Tendering/OpportunityDetail/Index?noticeUID=CO1.NTC.1798249&amp;isFromPublicArea=True&amp;isModal=False" TargetMode="External"/><Relationship Id="rId86" Type="http://schemas.openxmlformats.org/officeDocument/2006/relationships/hyperlink" Target="https://community.secop.gov.co/Public/Tendering/OpportunityDetail/Index?noticeUID=CO1.NTC.1802186&amp;isFromPublicArea=True&amp;isModal=False" TargetMode="External"/><Relationship Id="rId130" Type="http://schemas.openxmlformats.org/officeDocument/2006/relationships/hyperlink" Target="https://community.secop.gov.co/Public/Tendering/OpportunityDetail/Index?noticeUID=CO1.NTC.2077119&amp;isFromPublicArea=True&amp;isModal=False" TargetMode="External"/><Relationship Id="rId135" Type="http://schemas.openxmlformats.org/officeDocument/2006/relationships/hyperlink" Target="https://community.secop.gov.co/Public/Tendering/OpportunityDetail/Index?noticeUID=CO1.NTC.2129428&amp;isFromPublicArea=True&amp;isModal=False" TargetMode="External"/><Relationship Id="rId151" Type="http://schemas.openxmlformats.org/officeDocument/2006/relationships/hyperlink" Target="https://community.secop.gov.co/Public/Tendering/OpportunityDetail/Index?noticeUID=CO1.NTC.2245146&amp;isFromPublicArea=True&amp;isModal=False" TargetMode="External"/><Relationship Id="rId156" Type="http://schemas.openxmlformats.org/officeDocument/2006/relationships/hyperlink" Target="https://community.secop.gov.co/Public/Tendering/OpportunityDetail/Index?noticeUID=CO1.NTC.2251588&amp;isFromPublicArea=True&amp;isModal=False" TargetMode="External"/><Relationship Id="rId177" Type="http://schemas.openxmlformats.org/officeDocument/2006/relationships/hyperlink" Target="https://community.secop.gov.co/Public/Tendering/OpportunityDetail/Index?noticeUID=CO1.NTC.2284293&amp;isFromPublicArea=True&amp;isModal=False" TargetMode="External"/><Relationship Id="rId198" Type="http://schemas.openxmlformats.org/officeDocument/2006/relationships/hyperlink" Target="https://community.secop.gov.co/Public/Tendering/OpportunityDetail/Index?noticeUID=CO1.NTC.2378964&amp;isFromPublicArea=True&amp;isModal=False" TargetMode="External"/><Relationship Id="rId2049" Type="http://schemas.microsoft.com/office/2017/10/relationships/threadedComment" Target="../threadedComments/threadedComment1.xml"/><Relationship Id="rId172" Type="http://schemas.openxmlformats.org/officeDocument/2006/relationships/hyperlink" Target="https://community.secop.gov.co/Public/Tendering/OpportunityDetail/Index?noticeUID=CO1.NTC.2276801&amp;isFromPublicArea=True&amp;isModal=False" TargetMode="External"/><Relationship Id="rId193" Type="http://schemas.openxmlformats.org/officeDocument/2006/relationships/hyperlink" Target="https://community.secop.gov.co/Public/Tendering/OpportunityDetail/Index?noticeUID=CO1.NTC.2362975&amp;isFromPublicArea=True&amp;isModal=False" TargetMode="External"/><Relationship Id="rId202" Type="http://schemas.openxmlformats.org/officeDocument/2006/relationships/hyperlink" Target="https://community.secop.gov.co/Public/Tendering/OpportunityDetail/Index?noticeUID=CO1.NTC.2385580&amp;isFromPublicArea=True&amp;isModal=False" TargetMode="External"/><Relationship Id="rId207" Type="http://schemas.openxmlformats.org/officeDocument/2006/relationships/hyperlink" Target="https://community.secop.gov.co/Public/Tendering/OpportunityDetail/Index?noticeUID=CO1.NTC.2472740&amp;isFromPublicArea=True&amp;isModal=False" TargetMode="External"/><Relationship Id="rId223" Type="http://schemas.openxmlformats.org/officeDocument/2006/relationships/hyperlink" Target="https://community.secop.gov.co/Public/Tendering/OpportunityDetail/Index?noticeUID=CO1.NTC.2336941&amp;isFromPublicArea=True&amp;isModal=False" TargetMode="External"/><Relationship Id="rId228" Type="http://schemas.openxmlformats.org/officeDocument/2006/relationships/vmlDrawing" Target="../drawings/vmlDrawing1.vml"/><Relationship Id="rId13" Type="http://schemas.openxmlformats.org/officeDocument/2006/relationships/hyperlink" Target="https://community.secop.gov.co/Public/Tendering/OpportunityDetail/Index?noticeUID=CO1.NTC.2377091&amp;isFromPublicArea=True&amp;isModal=False" TargetMode="External"/><Relationship Id="rId18" Type="http://schemas.openxmlformats.org/officeDocument/2006/relationships/hyperlink" Target="https://community.secop.gov.co/Public/Tendering/OpportunityDetail/Index?noticeUID=CO1.NTC.1723355&amp;isFromPublicArea=True&amp;isModal=False" TargetMode="External"/><Relationship Id="rId39" Type="http://schemas.openxmlformats.org/officeDocument/2006/relationships/hyperlink" Target="https://community.secop.gov.co/Public/Tendering/OpportunityDetail/Index?noticeUID=CO1.NTC.1753445&amp;isFromPublicArea=True&amp;isModal=False" TargetMode="External"/><Relationship Id="rId109" Type="http://schemas.openxmlformats.org/officeDocument/2006/relationships/hyperlink" Target="https://community.secop.gov.co/Public/Tendering/OpportunityDetail/Index?noticeUID=CO1.NTC.1829506&amp;isFromPublicArea=True&amp;isModal=False" TargetMode="External"/><Relationship Id="rId34" Type="http://schemas.openxmlformats.org/officeDocument/2006/relationships/hyperlink" Target="https://community.secop.gov.co/Public/Tendering/OpportunityDetail/Index?noticeUID=CO1.NTC.1750116&amp;isFromPublicArea=True&amp;isModal=False" TargetMode="External"/><Relationship Id="rId50" Type="http://schemas.openxmlformats.org/officeDocument/2006/relationships/hyperlink" Target="https://community.secop.gov.co/Public/Tendering/OpportunityDetail/Index?noticeUID=CO1.NTC.1770865&amp;isFromPublicArea=True&amp;isModal=False" TargetMode="External"/><Relationship Id="rId55" Type="http://schemas.openxmlformats.org/officeDocument/2006/relationships/hyperlink" Target="https://community.secop.gov.co/Public/Tendering/OpportunityDetail/Index?noticeUID=CO1.NTC.1777269&amp;isFromPublicArea=True&amp;isModal=False" TargetMode="External"/><Relationship Id="rId76" Type="http://schemas.openxmlformats.org/officeDocument/2006/relationships/hyperlink" Target="https://community.secop.gov.co/Public/Tendering/OpportunityDetail/Index?noticeUID=CO1.NTC.1799540&amp;isFromPublicArea=True&amp;isModal=False" TargetMode="External"/><Relationship Id="rId97" Type="http://schemas.openxmlformats.org/officeDocument/2006/relationships/hyperlink" Target="https://community.secop.gov.co/Public/Tendering/OpportunityDetail/Index?noticeUID=CO1.NTC.1836806&amp;isFromPublicArea=True&amp;isModal=False" TargetMode="External"/><Relationship Id="rId104" Type="http://schemas.openxmlformats.org/officeDocument/2006/relationships/hyperlink" Target="https://community.secop.gov.co/Public/Tendering/OpportunityDetail/Index?noticeUID=CO1.NTC.1814557&amp;isFromPublicArea=True&amp;isModal=False" TargetMode="External"/><Relationship Id="rId120" Type="http://schemas.openxmlformats.org/officeDocument/2006/relationships/hyperlink" Target="https://community.secop.gov.co/Public/Tendering/OpportunityDetail/Index?noticeUID=CO1.NTC.1917468&amp;isFromPublicArea=True&amp;isModal=False" TargetMode="External"/><Relationship Id="rId125" Type="http://schemas.openxmlformats.org/officeDocument/2006/relationships/hyperlink" Target="https://www.contratos.gov.co/consultas/detalleProceso.do?numConstancia=21-22-27373" TargetMode="External"/><Relationship Id="rId141" Type="http://schemas.openxmlformats.org/officeDocument/2006/relationships/hyperlink" Target="https://community.secop.gov.co/Public/Tendering/OpportunityDetail/Index?noticeUID=CO1.NTC.2214243&amp;isFromPublicArea=True&amp;isModal=False" TargetMode="External"/><Relationship Id="rId146" Type="http://schemas.openxmlformats.org/officeDocument/2006/relationships/hyperlink" Target="https://community.secop.gov.co/Public/Tendering/OpportunityDetail/Index?noticeUID=CO1.NTC.2237745&amp;isFromPublicArea=True&amp;isModal=False" TargetMode="External"/><Relationship Id="rId167" Type="http://schemas.openxmlformats.org/officeDocument/2006/relationships/hyperlink" Target="https://community.secop.gov.co/Public/Tendering/OpportunityDetail/Index?noticeUID=CO1.NTC.2264924&amp;isFromPublicArea=True&amp;isModal=False" TargetMode="External"/><Relationship Id="rId188" Type="http://schemas.openxmlformats.org/officeDocument/2006/relationships/hyperlink" Target="https://community.secop.gov.co/Public/Tendering/OpportunityDetail/Index?noticeUID=CO1.NTC.2335144&amp;isFromPublicArea=True&amp;isModal=False" TargetMode="External"/><Relationship Id="rId7" Type="http://schemas.openxmlformats.org/officeDocument/2006/relationships/hyperlink" Target="https://community.secop.gov.co/Public/Tendering/OpportunityDetail/Index?noticeUID=CO1.NTC.2003061&amp;isFromPublicArea=True&amp;isModal=False" TargetMode="External"/><Relationship Id="rId71" Type="http://schemas.openxmlformats.org/officeDocument/2006/relationships/hyperlink" Target="https://community.secop.gov.co/Public/Tendering/OpportunityDetail/Index?noticeUID=CO1.NTC.1793863&amp;isFromPublicArea=True&amp;isModal=False" TargetMode="External"/><Relationship Id="rId92" Type="http://schemas.openxmlformats.org/officeDocument/2006/relationships/hyperlink" Target="https://community.secop.gov.co/Public/Tendering/OpportunityDetail/Index?noticeUID=CO1.NTC.1805253&amp;isFromPublicArea=True&amp;isModal=False" TargetMode="External"/><Relationship Id="rId162" Type="http://schemas.openxmlformats.org/officeDocument/2006/relationships/hyperlink" Target="https://community.secop.gov.co/Public/Tendering/OpportunityDetail/Index?noticeUID=CO1.NTC.2257409&amp;isFromPublicArea=True&amp;isModal=False" TargetMode="External"/><Relationship Id="rId183" Type="http://schemas.openxmlformats.org/officeDocument/2006/relationships/hyperlink" Target="https://community.secop.gov.co/Public/Tendering/OpportunityDetail/Index?noticeUID=CO1.NTC.2315441&amp;isFromPublicArea=True&amp;isModal=False" TargetMode="External"/><Relationship Id="rId213" Type="http://schemas.openxmlformats.org/officeDocument/2006/relationships/hyperlink" Target="https://community.secop.gov.co/Public/Tendering/OpportunityDetail/Index?noticeUID=CO1.NTC.2427632&amp;isFromPublicArea=True&amp;isModal=False" TargetMode="External"/><Relationship Id="rId218" Type="http://schemas.openxmlformats.org/officeDocument/2006/relationships/hyperlink" Target="https://community.secop.gov.co/Public/Tendering/OpportunityDetail/Index?noticeUID=CO1.NTC.2428303&amp;isFromPublicArea=True&amp;isModal=False" TargetMode="External"/><Relationship Id="rId2" Type="http://schemas.openxmlformats.org/officeDocument/2006/relationships/hyperlink" Target="https://community.secop.gov.co/Public/Tendering/OpportunityDetail/Index?noticeUID=CO1.NTC.2018405&amp;isFromPublicArea=True&amp;isModal=False" TargetMode="External"/><Relationship Id="rId29" Type="http://schemas.openxmlformats.org/officeDocument/2006/relationships/hyperlink" Target="https://community.secop.gov.co/Public/Tendering/OpportunityDetail/Index?noticeUID=CO1.NTC.1735901&amp;isFromPublicArea=True&amp;isModal=False" TargetMode="External"/><Relationship Id="rId24" Type="http://schemas.openxmlformats.org/officeDocument/2006/relationships/hyperlink" Target="https://community.secop.gov.co/Public/Tendering/OpportunityDetail/Index?noticeUID=CO1.NTC.1728110&amp;isFromPublicArea=True&amp;isModal=False" TargetMode="External"/><Relationship Id="rId40" Type="http://schemas.openxmlformats.org/officeDocument/2006/relationships/hyperlink" Target="https://community.secop.gov.co/Public/Tendering/OpportunityDetail/Index?noticeUID=CO1.NTC.1753687&amp;isFromPublicArea=True&amp;isModal=False" TargetMode="External"/><Relationship Id="rId45" Type="http://schemas.openxmlformats.org/officeDocument/2006/relationships/hyperlink" Target="https://community.secop.gov.co/Public/Tendering/OpportunityDetail/Index?noticeUID=CO1.NTC.1762858&amp;isFromPublicArea=True&amp;isModal=False" TargetMode="External"/><Relationship Id="rId66" Type="http://schemas.openxmlformats.org/officeDocument/2006/relationships/hyperlink" Target="https://community.secop.gov.co/Public/Tendering/OpportunityDetail/Index?noticeUID=CO1.NTC.1785248&amp;isFromPublicArea=True&amp;isModal=False" TargetMode="External"/><Relationship Id="rId87" Type="http://schemas.openxmlformats.org/officeDocument/2006/relationships/hyperlink" Target="https://community.secop.gov.co/Public/Tendering/OpportunityDetail/Index?noticeUID=CO1.NTC.1810343&amp;isFromPublicArea=True&amp;isModal=False" TargetMode="External"/><Relationship Id="rId110" Type="http://schemas.openxmlformats.org/officeDocument/2006/relationships/hyperlink" Target="https://community.secop.gov.co/Public/Tendering/OpportunityDetail/Index?noticeUID=CO1.NTC.1830981&amp;isFromPublicArea=True&amp;isModal=False" TargetMode="External"/><Relationship Id="rId115" Type="http://schemas.openxmlformats.org/officeDocument/2006/relationships/hyperlink" Target="https://community.secop.gov.co/Public/Tendering/OpportunityDetail/Index?noticeUID=CO1.NTC.1902235&amp;isFromPublicArea=True&amp;isModal=False" TargetMode="External"/><Relationship Id="rId131" Type="http://schemas.openxmlformats.org/officeDocument/2006/relationships/hyperlink" Target="https://community.secop.gov.co/Public/Tendering/OpportunityDetail/Index?noticeUID=CO1.NTC.2098041&amp;isFromPublicArea=True&amp;isModal=False" TargetMode="External"/><Relationship Id="rId136" Type="http://schemas.openxmlformats.org/officeDocument/2006/relationships/hyperlink" Target="https://community.secop.gov.co/Public/Tendering/OpportunityDetail/Index?noticeUID=CO1.NTC.2197366&amp;isFromPublicArea=True&amp;isModal=False" TargetMode="External"/><Relationship Id="rId157" Type="http://schemas.openxmlformats.org/officeDocument/2006/relationships/hyperlink" Target="https://community.secop.gov.co/Public/Tendering/OpportunityDetail/Index?noticeUID=CO1.NTC.2254456&amp;isFromPublicArea=True&amp;isModal=False" TargetMode="External"/><Relationship Id="rId178" Type="http://schemas.openxmlformats.org/officeDocument/2006/relationships/hyperlink" Target="https://community.secop.gov.co/Public/Tendering/OpportunityDetail/Index?noticeUID=CO1.NTC.2301032&amp;isFromPublicArea=True&amp;isModal=False" TargetMode="External"/><Relationship Id="rId61" Type="http://schemas.openxmlformats.org/officeDocument/2006/relationships/hyperlink" Target="https://community.secop.gov.co/Public/Tendering/OpportunityDetail/Index?noticeUID=CO1.NTC.1782407&amp;isFromPublicArea=True&amp;isModal=False" TargetMode="External"/><Relationship Id="rId82" Type="http://schemas.openxmlformats.org/officeDocument/2006/relationships/hyperlink" Target="https://community.secop.gov.co/Public/Tendering/OpportunityDetail/Index?noticeUID=CO1.NTC.1801977&amp;isFromPublicArea=True&amp;isModal=False" TargetMode="External"/><Relationship Id="rId152" Type="http://schemas.openxmlformats.org/officeDocument/2006/relationships/hyperlink" Target="https://community.secop.gov.co/Public/Tendering/OpportunityDetail/Index?noticeUID=CO1.NTC.2251567&amp;isFromPublicArea=True&amp;isModal=False" TargetMode="External"/><Relationship Id="rId173" Type="http://schemas.openxmlformats.org/officeDocument/2006/relationships/hyperlink" Target="https://community.secop.gov.co/Public/Tendering/OpportunityDetail/Index?noticeUID=CO1.NTC.2277615&amp;isFromPublicArea=True&amp;isModal=False" TargetMode="External"/><Relationship Id="rId194" Type="http://schemas.openxmlformats.org/officeDocument/2006/relationships/hyperlink" Target="https://community.secop.gov.co/Public/Tendering/OpportunityDetail/Index?noticeUID=CO1.NTC.2363058&amp;isFromPublicArea=True&amp;isModal=False" TargetMode="External"/><Relationship Id="rId199" Type="http://schemas.openxmlformats.org/officeDocument/2006/relationships/hyperlink" Target="https://community.secop.gov.co/Public/Tendering/OpportunityDetail/Index?noticeUID=CO1.NTC.2379808&amp;isFromPublicArea=True&amp;isModal=False" TargetMode="External"/><Relationship Id="rId203" Type="http://schemas.openxmlformats.org/officeDocument/2006/relationships/hyperlink" Target="https://community.secop.gov.co/Public/Tendering/OpportunityDetail/Index?noticeUID=CO1.NTC.2390853&amp;isFromPublicArea=True&amp;isModal=False" TargetMode="External"/><Relationship Id="rId208" Type="http://schemas.openxmlformats.org/officeDocument/2006/relationships/hyperlink" Target="https://community.secop.gov.co/Public/Tendering/OpportunityDetail/Index?noticeUID=CO1.NTC.2400830&amp;isFromPublicArea=True&amp;isModal=False" TargetMode="External"/><Relationship Id="rId229" Type="http://schemas.openxmlformats.org/officeDocument/2006/relationships/comments" Target="../comments1.xml"/><Relationship Id="rId19" Type="http://schemas.openxmlformats.org/officeDocument/2006/relationships/hyperlink" Target="https://community.secop.gov.co/Public/Tendering/OpportunityDetail/Index?noticeUID=CO1.NTC.1723704&amp;isFromPublicArea=True&amp;isModal=False" TargetMode="External"/><Relationship Id="rId224" Type="http://schemas.openxmlformats.org/officeDocument/2006/relationships/hyperlink" Target="https://colombiacompra.gov.co/tienda-virtual-del-estado-colombiano/ordenes-compra/79814" TargetMode="External"/><Relationship Id="rId14" Type="http://schemas.openxmlformats.org/officeDocument/2006/relationships/hyperlink" Target="https://community.secop.gov.co/Public/Tendering/OpportunityDetail/Index?noticeUID=CO1.NTC.2447797&amp;isFromPublicArea=True&amp;isModal=False" TargetMode="External"/><Relationship Id="rId30" Type="http://schemas.openxmlformats.org/officeDocument/2006/relationships/hyperlink" Target="https://community.secop.gov.co/Public/Tendering/OpportunityDetail/Index?noticeUID=CO1.NTC.1739405&amp;isFromPublicArea=True&amp;isModal=False" TargetMode="External"/><Relationship Id="rId35" Type="http://schemas.openxmlformats.org/officeDocument/2006/relationships/hyperlink" Target="https://community.secop.gov.co/Public/Tendering/OpportunityDetail/Index?noticeUID=CO1.NTC.1749879&amp;isFromPublicArea=True&amp;isModal=False" TargetMode="External"/><Relationship Id="rId56" Type="http://schemas.openxmlformats.org/officeDocument/2006/relationships/hyperlink" Target="https://community.secop.gov.co/Public/Tendering/OpportunityDetail/Index?noticeUID=CO1.NTC.1777405&amp;isFromPublicArea=True&amp;isModal=False" TargetMode="External"/><Relationship Id="rId77" Type="http://schemas.openxmlformats.org/officeDocument/2006/relationships/hyperlink" Target="https://community.secop.gov.co/Public/Tendering/OpportunityDetail/Index?noticeUID=CO1.NTC.1794317&amp;isFromPublicArea=True&amp;isModal=False" TargetMode="External"/><Relationship Id="rId100" Type="http://schemas.openxmlformats.org/officeDocument/2006/relationships/hyperlink" Target="https://community.secop.gov.co/Public/Tendering/OpportunityDetail/Index?noticeUID=CO1.NTC.1811440&amp;isFromPublicArea=True&amp;isModal=False" TargetMode="External"/><Relationship Id="rId105" Type="http://schemas.openxmlformats.org/officeDocument/2006/relationships/hyperlink" Target="https://community.secop.gov.co/Public/Tendering/OpportunityDetail/Index?noticeUID=CO1.NTC.1814584&amp;isFromPublicArea=True&amp;isModal=False" TargetMode="External"/><Relationship Id="rId126" Type="http://schemas.openxmlformats.org/officeDocument/2006/relationships/hyperlink" Target="https://community.secop.gov.co/Public/Tendering/OpportunityDetail/Index?noticeUID=CO1.NTC.2060563&amp;isFromPublicArea=True&amp;isModal=False" TargetMode="External"/><Relationship Id="rId147" Type="http://schemas.openxmlformats.org/officeDocument/2006/relationships/hyperlink" Target="https://community.secop.gov.co/Public/Tendering/OpportunityDetail/Index?noticeUID=CO1.NTC.2236786&amp;isFromPublicArea=True&amp;isModal=False" TargetMode="External"/><Relationship Id="rId168" Type="http://schemas.openxmlformats.org/officeDocument/2006/relationships/hyperlink" Target="https://community.secop.gov.co/Public/Tendering/OpportunityDetail/Index?noticeUID=CO1.NTC.2267746&amp;isFromPublicArea=True&amp;isModal=False" TargetMode="External"/><Relationship Id="rId8" Type="http://schemas.openxmlformats.org/officeDocument/2006/relationships/hyperlink" Target="https://community.secop.gov.co/Public/Tendering/OpportunityDetail/Index?noticeUID=CO1.NTC.1993660&amp;isFromPublicArea=True&amp;isModal=False" TargetMode="External"/><Relationship Id="rId51" Type="http://schemas.openxmlformats.org/officeDocument/2006/relationships/hyperlink" Target="https://community.secop.gov.co/Public/Tendering/OpportunityDetail/Index?noticeUID=CO1.NTC.1771324&amp;isFromPublicArea=True&amp;isModal=False" TargetMode="External"/><Relationship Id="rId72" Type="http://schemas.openxmlformats.org/officeDocument/2006/relationships/hyperlink" Target="https://community.secop.gov.co/Public/Tendering/OpportunityDetail/Index?noticeUID=CO1.NTC.1793863&amp;isFromPublicArea=True&amp;isModal=False" TargetMode="External"/><Relationship Id="rId93" Type="http://schemas.openxmlformats.org/officeDocument/2006/relationships/hyperlink" Target="https://community.secop.gov.co/Public/Tendering/OpportunityDetail/Index?noticeUID=CO1.NTC.1804753&amp;isFromPublicArea=True&amp;isModal=False" TargetMode="External"/><Relationship Id="rId98" Type="http://schemas.openxmlformats.org/officeDocument/2006/relationships/hyperlink" Target="https://community.secop.gov.co/Public/Tendering/OpportunityDetail/Index?noticeUID=CO1.NTC.1806125&amp;isFromPublicArea=True&amp;isModal=False" TargetMode="External"/><Relationship Id="rId121" Type="http://schemas.openxmlformats.org/officeDocument/2006/relationships/hyperlink" Target="https://community.secop.gov.co/Public/Tendering/OpportunityDetail/Index?noticeUID=CO1.NTC.1912964&amp;isFromPublicArea=True&amp;isModal=False" TargetMode="External"/><Relationship Id="rId142" Type="http://schemas.openxmlformats.org/officeDocument/2006/relationships/hyperlink" Target="https://community.secop.gov.co/Public/Tendering/OpportunityDetail/Index?noticeUID=CO1.NTC.2214644&amp;isFromPublicArea=True&amp;isModal=False" TargetMode="External"/><Relationship Id="rId163" Type="http://schemas.openxmlformats.org/officeDocument/2006/relationships/hyperlink" Target="https://community.secop.gov.co/Public/Tendering/OpportunityDetail/Index?noticeUID=CO1.NTC.2268309&amp;isFromPublicArea=True&amp;isModal=False" TargetMode="External"/><Relationship Id="rId184" Type="http://schemas.openxmlformats.org/officeDocument/2006/relationships/hyperlink" Target="https://community.secop.gov.co/Public/Tendering/OpportunityDetail/Index?noticeUID=CO1.NTC.2318476&amp;isFromPublicArea=True&amp;isModal=False" TargetMode="External"/><Relationship Id="rId189" Type="http://schemas.openxmlformats.org/officeDocument/2006/relationships/hyperlink" Target="https://community.secop.gov.co/Public/Tendering/OpportunityDetail/Index?noticeUID=CO1.NTC.2301506&amp;isFromPublicArea=True&amp;isModal=False" TargetMode="External"/><Relationship Id="rId219" Type="http://schemas.openxmlformats.org/officeDocument/2006/relationships/hyperlink" Target="https://community.secop.gov.co/Public/Tendering/OpportunityDetail/Index?noticeUID=CO1.NTC.2426947&amp;isFromPublicArea=True&amp;isModal=False" TargetMode="External"/><Relationship Id="rId3" Type="http://schemas.openxmlformats.org/officeDocument/2006/relationships/hyperlink" Target="https://community.secop.gov.co/Public/Tendering/OpportunityDetail/Index?noticeUID=CO1.NTC.1913073&amp;isFromPublicArea=True&amp;isModal=False" TargetMode="External"/><Relationship Id="rId214" Type="http://schemas.openxmlformats.org/officeDocument/2006/relationships/hyperlink" Target="https://community.secop.gov.co/Public/Tendering/OpportunityDetail/Index?noticeUID=CO1.NTC.2473888&amp;isFromPublicArea=True&amp;isModal=False" TargetMode="External"/><Relationship Id="rId25" Type="http://schemas.openxmlformats.org/officeDocument/2006/relationships/hyperlink" Target="https://community.secop.gov.co/Public/Tendering/OpportunityDetail/Index?noticeUID=CO1.NTC.1727861&amp;isFromPublicArea=True&amp;isModal=False" TargetMode="External"/><Relationship Id="rId46" Type="http://schemas.openxmlformats.org/officeDocument/2006/relationships/hyperlink" Target="https://community.secop.gov.co/Public/Tendering/OpportunityDetail/Index?noticeUID=CO1.NTC.1769648&amp;isFromPublicArea=True&amp;isModal=False" TargetMode="External"/><Relationship Id="rId67" Type="http://schemas.openxmlformats.org/officeDocument/2006/relationships/hyperlink" Target="https://community.secop.gov.co/Public/Tendering/OpportunityDetail/Index?noticeUID=CO1.NTC.1785979&amp;isFromPublicArea=True&amp;isModal=False" TargetMode="External"/><Relationship Id="rId116" Type="http://schemas.openxmlformats.org/officeDocument/2006/relationships/hyperlink" Target="https://community.secop.gov.co/Public/Tendering/OpportunityDetail/Index?noticeUID=CO1.NTC.1915255&amp;isFromPublicArea=True&amp;isModal=False" TargetMode="External"/><Relationship Id="rId137" Type="http://schemas.openxmlformats.org/officeDocument/2006/relationships/hyperlink" Target="https://community.secop.gov.co/Public/Tendering/OpportunityDetail/Index?noticeUID=CO1.NTC.2197650&amp;isFromPublicArea=True&amp;isModal=False" TargetMode="External"/><Relationship Id="rId158" Type="http://schemas.openxmlformats.org/officeDocument/2006/relationships/hyperlink" Target="https://community.secop.gov.co/Public/Tendering/OpportunityDetail/Index?noticeUID=CO1.NTC.2254840&amp;isFromPublicArea=True&amp;isModal=False" TargetMode="External"/><Relationship Id="rId20" Type="http://schemas.openxmlformats.org/officeDocument/2006/relationships/hyperlink" Target="https://community.secop.gov.co/Public/Tendering/OpportunityDetail/Index?noticeUID=CO1.NTC.1723534&amp;isFromPublicArea=True&amp;isModal=False" TargetMode="External"/><Relationship Id="rId41" Type="http://schemas.openxmlformats.org/officeDocument/2006/relationships/hyperlink" Target="https://community.secop.gov.co/Public/Tendering/OpportunityDetail/Index?noticeUID=CO1.NTC.1759006&amp;isFromPublicArea=True&amp;isModal=False" TargetMode="External"/><Relationship Id="rId62" Type="http://schemas.openxmlformats.org/officeDocument/2006/relationships/hyperlink" Target="https://community.secop.gov.co/Public/Tendering/OpportunityDetail/Index?noticeUID=CO1.NTC.1782696&amp;isFromPublicArea=True&amp;isModal=False" TargetMode="External"/><Relationship Id="rId83" Type="http://schemas.openxmlformats.org/officeDocument/2006/relationships/hyperlink" Target="https://community.secop.gov.co/Public/Tendering/OpportunityDetail/Index?noticeUID=CO1.NTC.1802335&amp;isFromPublicArea=True&amp;isModal=False" TargetMode="External"/><Relationship Id="rId88" Type="http://schemas.openxmlformats.org/officeDocument/2006/relationships/hyperlink" Target="https://community.secop.gov.co/Public/Tendering/OpportunityDetail/Index?noticeUID=CO1.NTC.1802112&amp;isFromPublicArea=True&amp;isModal=False" TargetMode="External"/><Relationship Id="rId111" Type="http://schemas.openxmlformats.org/officeDocument/2006/relationships/hyperlink" Target="https://community.secop.gov.co/Public/Tendering/OpportunityDetail/Index?noticeUID=CO1.NTC.1832959&amp;isFromPublicArea=True&amp;isModal=False" TargetMode="External"/><Relationship Id="rId132" Type="http://schemas.openxmlformats.org/officeDocument/2006/relationships/hyperlink" Target="https://community.secop.gov.co/Public/Tendering/OpportunityDetail/Index?noticeUID=CO1.NTC.2115918&amp;isFromPublicArea=True&amp;isModal=False" TargetMode="External"/><Relationship Id="rId153" Type="http://schemas.openxmlformats.org/officeDocument/2006/relationships/hyperlink" Target="https://community.secop.gov.co/Public/Tendering/OpportunityDetail/Index?noticeUID=CO1.NTC.2273125&amp;isFromPublicArea=True&amp;isModal=False" TargetMode="External"/><Relationship Id="rId174" Type="http://schemas.openxmlformats.org/officeDocument/2006/relationships/hyperlink" Target="https://community.secop.gov.co/Public/Tendering/OpportunityDetail/Index?noticeUID=CO1.NTC.2278629&amp;isFromPublicArea=True&amp;isModal=False" TargetMode="External"/><Relationship Id="rId179" Type="http://schemas.openxmlformats.org/officeDocument/2006/relationships/hyperlink" Target="https://community.secop.gov.co/Public/Tendering/OpportunityDetail/Index?noticeUID=CO1.NTC.2298949&amp;isFromPublicArea=True&amp;isModal=False" TargetMode="External"/><Relationship Id="rId195" Type="http://schemas.openxmlformats.org/officeDocument/2006/relationships/hyperlink" Target="https://community.secop.gov.co/Public/Tendering/OpportunityDetail/Index?noticeUID=CO1.NTC.2363060&amp;isFromPublicArea=True&amp;isModal=False" TargetMode="External"/><Relationship Id="rId209" Type="http://schemas.openxmlformats.org/officeDocument/2006/relationships/hyperlink" Target="https://community.secop.gov.co/Public/Tendering/OpportunityDetail/Index?noticeUID=CO1.NTC.2435659&amp;isFromPublicArea=True&amp;isModal=False" TargetMode="External"/><Relationship Id="rId190" Type="http://schemas.openxmlformats.org/officeDocument/2006/relationships/hyperlink" Target="https://community.secop.gov.co/Public/Tendering/OpportunityDetail/Index?noticeUID=CO1.NTC.2347689&amp;isFromPublicArea=True&amp;isModal=False" TargetMode="External"/><Relationship Id="rId204" Type="http://schemas.openxmlformats.org/officeDocument/2006/relationships/hyperlink" Target="https://community.secop.gov.co/Public/Tendering/OpportunityDetail/Index?noticeUID=CO1.NTC.2340363&amp;isFromPublicArea=True&amp;isModal=False" TargetMode="External"/><Relationship Id="rId220" Type="http://schemas.openxmlformats.org/officeDocument/2006/relationships/hyperlink" Target="https://community.secop.gov.co/Public/Tendering/OpportunityDetail/Index?noticeUID=CO1.NTC.2482628&amp;isFromPublicArea=True&amp;isModal=False" TargetMode="External"/><Relationship Id="rId225" Type="http://schemas.openxmlformats.org/officeDocument/2006/relationships/hyperlink" Target="https://community.secop.gov.co/Public/Tendering/OpportunityDetail/Index?noticeUID=CO1.NTC.2400830&amp;isFromPublicArea=True&amp;isModal=False" TargetMode="External"/><Relationship Id="rId15" Type="http://schemas.openxmlformats.org/officeDocument/2006/relationships/hyperlink" Target="https://community.secop.gov.co/Public/Tendering/OpportunityDetail/Index?noticeUID=CO1.NTC.1723507&amp;isFromPublicArea=True&amp;isModal=False" TargetMode="External"/><Relationship Id="rId36" Type="http://schemas.openxmlformats.org/officeDocument/2006/relationships/hyperlink" Target="https://community.secop.gov.co/Public/Tendering/OpportunityDetail/Index?noticeUID=CO1.NTC.1750432&amp;isFromPublicArea=True&amp;isModal=False" TargetMode="External"/><Relationship Id="rId57" Type="http://schemas.openxmlformats.org/officeDocument/2006/relationships/hyperlink" Target="https://community.secop.gov.co/Public/Tendering/OpportunityDetail/Index?noticeUID=CO1.NTC.1777314&amp;isFromPublicArea=True&amp;isModal=False" TargetMode="External"/><Relationship Id="rId106" Type="http://schemas.openxmlformats.org/officeDocument/2006/relationships/hyperlink" Target="https://community.secop.gov.co/Public/Tendering/OpportunityDetail/Index?noticeUID=CO1.NTC.1818037&amp;isFromPublicArea=True&amp;isModal=False" TargetMode="External"/><Relationship Id="rId127" Type="http://schemas.openxmlformats.org/officeDocument/2006/relationships/hyperlink" Target="https://community.secop.gov.co/Public/Tendering/OpportunityDetail/Index?noticeUID=CO1.NTC.2194057&amp;isFromPublicArea=True&amp;isModal=False" TargetMode="External"/><Relationship Id="rId10" Type="http://schemas.openxmlformats.org/officeDocument/2006/relationships/hyperlink" Target="https://community.secop.gov.co/Public/Tendering/OpportunityDetail/Index?noticeUID=CO1.NTC.2336587&amp;isFromPublicArea=True&amp;isModal=False" TargetMode="External"/><Relationship Id="rId31" Type="http://schemas.openxmlformats.org/officeDocument/2006/relationships/hyperlink" Target="https://community.secop.gov.co/Public/Tendering/OpportunityDetail/Index?noticeUID=CO1.NTC.1736029&amp;isFromPublicArea=True&amp;isModal=False" TargetMode="External"/><Relationship Id="rId52" Type="http://schemas.openxmlformats.org/officeDocument/2006/relationships/hyperlink" Target="https://community.secop.gov.co/Public/Tendering/OpportunityDetail/Index?noticeUID=CO1.NTC.1774635&amp;isFromPublicArea=True&amp;isModal=False" TargetMode="External"/><Relationship Id="rId73" Type="http://schemas.openxmlformats.org/officeDocument/2006/relationships/hyperlink" Target="https://community.secop.gov.co/Public/Tendering/OpportunityDetail/Index?noticeUID=CO1.NTC.1793829&amp;isFromPublicArea=True&amp;isModal=False" TargetMode="External"/><Relationship Id="rId78" Type="http://schemas.openxmlformats.org/officeDocument/2006/relationships/hyperlink" Target="https://community.secop.gov.co/Public/Tendering/OpportunityDetail/Index?noticeUID=CO1.NTC.1801848&amp;isFromPublicArea=True&amp;isModal=False" TargetMode="External"/><Relationship Id="rId94" Type="http://schemas.openxmlformats.org/officeDocument/2006/relationships/hyperlink" Target="https://community.secop.gov.co/Public/Tendering/OpportunityDetail/Index?noticeUID=CO1.NTC.1809551&amp;isFromPublicArea=True&amp;isModal=False" TargetMode="External"/><Relationship Id="rId99" Type="http://schemas.openxmlformats.org/officeDocument/2006/relationships/hyperlink" Target="https://community.secop.gov.co/Public/Tendering/OpportunityDetail/Index?noticeUID=CO1.NTC.1811503&amp;isFromPublicArea=True&amp;isModal=False" TargetMode="External"/><Relationship Id="rId101" Type="http://schemas.openxmlformats.org/officeDocument/2006/relationships/hyperlink" Target="https://community.secop.gov.co/Public/Tendering/OpportunityDetail/Index?noticeUID=CO1.NTC.1810090&amp;isFromPublicArea=True&amp;isModal=False" TargetMode="External"/><Relationship Id="rId122" Type="http://schemas.openxmlformats.org/officeDocument/2006/relationships/hyperlink" Target="https://community.secop.gov.co/Public/Tendering/OpportunityDetail/Index?noticeUID=CO1.NTC.2058137&amp;isFromPublicArea=True&amp;isModal=False" TargetMode="External"/><Relationship Id="rId143" Type="http://schemas.openxmlformats.org/officeDocument/2006/relationships/hyperlink" Target="https://community.secop.gov.co/Public/Tendering/OpportunityDetail/Index?noticeUID=CO1.NTC.2234807&amp;isFromPublicArea=True&amp;isModal=False" TargetMode="External"/><Relationship Id="rId148" Type="http://schemas.openxmlformats.org/officeDocument/2006/relationships/hyperlink" Target="https://community.secop.gov.co/Public/Tendering/OpportunityDetail/Index?noticeUID=CO1.NTC.2277613&amp;isFromPublicArea=True&amp;isModal=False" TargetMode="External"/><Relationship Id="rId164" Type="http://schemas.openxmlformats.org/officeDocument/2006/relationships/hyperlink" Target="https://community.secop.gov.co/Public/Tendering/OpportunityDetail/Index?noticeUID=CO1.NTC.2262599&amp;isFromPublicArea=True&amp;isModal=False" TargetMode="External"/><Relationship Id="rId169" Type="http://schemas.openxmlformats.org/officeDocument/2006/relationships/hyperlink" Target="https://community.secop.gov.co/Public/Tendering/OpportunityDetail/Index?noticeUID=CO1.NTC.2272273&amp;isFromPublicArea=True&amp;isModal=False" TargetMode="External"/><Relationship Id="rId185" Type="http://schemas.openxmlformats.org/officeDocument/2006/relationships/hyperlink" Target="https://community.secop.gov.co/Public/Tendering/OpportunityDetail/Index?noticeUID=CO1.NTC.2328092&amp;isFromPublicArea=True&amp;isModal=False" TargetMode="External"/><Relationship Id="rId4" Type="http://schemas.openxmlformats.org/officeDocument/2006/relationships/hyperlink" Target="https://www.colombiacompra.gov.co/tienda-virtual-del-estado-colombiano/ordenes-compra/68364" TargetMode="External"/><Relationship Id="rId9" Type="http://schemas.openxmlformats.org/officeDocument/2006/relationships/hyperlink" Target="https://community.secop.gov.co/Public/Tendering/OpportunityDetail/Index?noticeUID=CO1.NTC.2018028&amp;isFromPublicArea=True&amp;isModal=False" TargetMode="External"/><Relationship Id="rId180" Type="http://schemas.openxmlformats.org/officeDocument/2006/relationships/hyperlink" Target="https://community.secop.gov.co/Public/Tendering/OpportunityDetail/Index?noticeUID=CO1.NTC.2309533&amp;isFromPublicArea=True&amp;isModal=False" TargetMode="External"/><Relationship Id="rId210" Type="http://schemas.openxmlformats.org/officeDocument/2006/relationships/hyperlink" Target="https://community.secop.gov.co/Public/Tendering/OpportunityDetail/Index?noticeUID=CO1.NTC.2373488&amp;isFromPublicArea=True&amp;isModal=False" TargetMode="External"/><Relationship Id="rId215" Type="http://schemas.openxmlformats.org/officeDocument/2006/relationships/hyperlink" Target="https://community.secop.gov.co/Public/Tendering/OpportunityDetail/Index?noticeUID=CO1.NTC.2362049&amp;isFromPublicArea=True&amp;isModal=False" TargetMode="External"/><Relationship Id="rId26" Type="http://schemas.openxmlformats.org/officeDocument/2006/relationships/hyperlink" Target="https://community.secop.gov.co/Public/Tendering/OpportunityDetail/Index?noticeUID=CO1.NTC.1728119&amp;isFromPublicArea=True&amp;isModal=False" TargetMode="External"/><Relationship Id="rId47" Type="http://schemas.openxmlformats.org/officeDocument/2006/relationships/hyperlink" Target="https://community.secop.gov.co/Public/Tendering/OpportunityDetail/Index?noticeUID=CO1.NTC.1770365&amp;isFromPublicArea=True&amp;isModal=False" TargetMode="External"/><Relationship Id="rId68" Type="http://schemas.openxmlformats.org/officeDocument/2006/relationships/hyperlink" Target="https://community.secop.gov.co/Public/Tendering/OpportunityDetail/Index?noticeUID=CO1.NTC.1792271&amp;isFromPublicArea=True&amp;isModal=False" TargetMode="External"/><Relationship Id="rId89" Type="http://schemas.openxmlformats.org/officeDocument/2006/relationships/hyperlink" Target="https://community.secop.gov.co/Public/Tendering/OpportunityDetail/Index?noticeUID=CO1.NTC.1804295&amp;isFromPublicArea=True&amp;isModal=False" TargetMode="External"/><Relationship Id="rId112" Type="http://schemas.openxmlformats.org/officeDocument/2006/relationships/hyperlink" Target="https://community.secop.gov.co/Public/Tendering/OpportunityDetail/Index?noticeUID=CO1.NTC.1836666&amp;isFromPublicArea=True&amp;isModal=False" TargetMode="External"/><Relationship Id="rId133" Type="http://schemas.openxmlformats.org/officeDocument/2006/relationships/hyperlink" Target="https://community.secop.gov.co/Public/Tendering/OpportunityDetail/Index?noticeUID=CO1.NTC.2163502&amp;isFromPublicArea=True&amp;isModal=False" TargetMode="External"/><Relationship Id="rId154" Type="http://schemas.openxmlformats.org/officeDocument/2006/relationships/hyperlink" Target="https://community.secop.gov.co/Public/Tendering/OpportunityDetail/Index?noticeUID=CO1.NTC.2251591&amp;isFromPublicArea=True&amp;isModal=False" TargetMode="External"/><Relationship Id="rId175" Type="http://schemas.openxmlformats.org/officeDocument/2006/relationships/hyperlink" Target="https://community.secop.gov.co/Public/Tendering/OpportunityDetail/Index?noticeUID=CO1.NTC.2283138&amp;isFromPublicArea=True&amp;isModal=False" TargetMode="External"/><Relationship Id="rId196" Type="http://schemas.openxmlformats.org/officeDocument/2006/relationships/hyperlink" Target="https://community.secop.gov.co/Public/Tendering/OpportunityDetail/Index?noticeUID=CO1.NTC.2366856&amp;isFromPublicArea=True&amp;isModal=False" TargetMode="External"/><Relationship Id="rId200" Type="http://schemas.openxmlformats.org/officeDocument/2006/relationships/hyperlink" Target="https://community.secop.gov.co/Public/Tendering/OpportunityDetail/Index?noticeUID=CO1.NTC.2380733&amp;isFromPublicArea=True&amp;isModal=False" TargetMode="External"/><Relationship Id="rId16" Type="http://schemas.openxmlformats.org/officeDocument/2006/relationships/hyperlink" Target="https://community.secop.gov.co/Public/Tendering/OpportunityDetail/Index?noticeUID=CO1.NTC.1723195&amp;isFromPublicArea=True&amp;isModal=False" TargetMode="External"/><Relationship Id="rId221" Type="http://schemas.openxmlformats.org/officeDocument/2006/relationships/hyperlink" Target="https://community.secop.gov.co/Public/Tendering/OpportunityDetail/Index?noticeUID=CO1.NTC.1805817&amp;isFromPublicArea=True&amp;isModal=False" TargetMode="External"/><Relationship Id="rId37" Type="http://schemas.openxmlformats.org/officeDocument/2006/relationships/hyperlink" Target="https://community.secop.gov.co/Public/Tendering/OpportunityDetail/Index?noticeUID=CO1.NTC.1750334&amp;isFromPublicArea=True&amp;isModal=False" TargetMode="External"/><Relationship Id="rId58" Type="http://schemas.openxmlformats.org/officeDocument/2006/relationships/hyperlink" Target="https://community.secop.gov.co/Public/Tendering/OpportunityDetail/Index?noticeUID=CO1.NTC.1777504&amp;isFromPublicArea=True&amp;isModal=False" TargetMode="External"/><Relationship Id="rId79" Type="http://schemas.openxmlformats.org/officeDocument/2006/relationships/hyperlink" Target="https://community.secop.gov.co/Public/Tendering/OpportunityDetail/Index?noticeUID=CO1.NTC.1801944&amp;isFromPublicArea=True&amp;isModal=False" TargetMode="External"/><Relationship Id="rId102" Type="http://schemas.openxmlformats.org/officeDocument/2006/relationships/hyperlink" Target="https://community.secop.gov.co/Public/Tendering/OpportunityDetail/Index?noticeUID=CO1.NTC.1810275&amp;isFromPublicArea=True&amp;isModal=False" TargetMode="External"/><Relationship Id="rId123" Type="http://schemas.openxmlformats.org/officeDocument/2006/relationships/hyperlink" Target="https://community.secop.gov.co/Public/Tendering/OpportunityDetail/Index?noticeUID=CO1.NTC.2052711&amp;isFromPublicArea=True&amp;isModal=False" TargetMode="External"/><Relationship Id="rId144" Type="http://schemas.openxmlformats.org/officeDocument/2006/relationships/hyperlink" Target="https://community.secop.gov.co/Public/Tendering/OpportunityDetail/Index?noticeUID=CO1.NTC.2234626&amp;isFromPublicArea=True&amp;isModal=False" TargetMode="External"/><Relationship Id="rId90" Type="http://schemas.openxmlformats.org/officeDocument/2006/relationships/hyperlink" Target="https://community.secop.gov.co/Public/Tendering/OpportunityDetail/Index?noticeUID=CO1.NTC.1804950&amp;isFromPublicArea=True&amp;isModal=False" TargetMode="External"/><Relationship Id="rId165" Type="http://schemas.openxmlformats.org/officeDocument/2006/relationships/hyperlink" Target="https://community.secop.gov.co/Public/Tendering/OpportunityDetail/Index?noticeUID=CO1.NTC.2263260&amp;isFromPublicArea=True&amp;isModal=False" TargetMode="External"/><Relationship Id="rId186" Type="http://schemas.openxmlformats.org/officeDocument/2006/relationships/hyperlink" Target="https://community.secop.gov.co/Public/Tendering/OpportunityDetail/Index?noticeUID=CO1.NTC.2330685&amp;isFromPublicArea=True&amp;isModal=False" TargetMode="External"/><Relationship Id="rId211" Type="http://schemas.openxmlformats.org/officeDocument/2006/relationships/hyperlink" Target="https://community.secop.gov.co/Public/Tendering/OpportunityDetail/Index?noticeUID=CO1.NTC.242169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7"/>
  <sheetViews>
    <sheetView workbookViewId="0">
      <selection activeCell="G1" sqref="G1:G1048576"/>
    </sheetView>
  </sheetViews>
  <sheetFormatPr baseColWidth="10" defaultColWidth="11.42578125" defaultRowHeight="15" x14ac:dyDescent="0.25"/>
  <cols>
    <col min="5" max="5" width="11.85546875" bestFit="1" customWidth="1"/>
    <col min="8" max="8" width="11.85546875" bestFit="1" customWidth="1"/>
    <col min="19" max="19" width="37.140625" customWidth="1"/>
    <col min="20" max="20" width="11.42578125" style="16"/>
  </cols>
  <sheetData>
    <row r="1" spans="1:21" x14ac:dyDescent="0.25">
      <c r="A1" t="s">
        <v>0</v>
      </c>
      <c r="B1" t="s">
        <v>1</v>
      </c>
      <c r="C1" t="s">
        <v>2</v>
      </c>
      <c r="F1" t="s">
        <v>3</v>
      </c>
      <c r="I1" t="s">
        <v>4</v>
      </c>
      <c r="J1" t="s">
        <v>5</v>
      </c>
      <c r="K1" t="s">
        <v>6</v>
      </c>
      <c r="L1" t="s">
        <v>7</v>
      </c>
      <c r="M1" t="s">
        <v>8</v>
      </c>
      <c r="N1" t="s">
        <v>9</v>
      </c>
      <c r="O1" t="s">
        <v>10</v>
      </c>
      <c r="P1" t="s">
        <v>11</v>
      </c>
      <c r="Q1" t="s">
        <v>12</v>
      </c>
      <c r="R1" t="s">
        <v>13</v>
      </c>
      <c r="S1" t="s">
        <v>14</v>
      </c>
      <c r="T1" s="16" t="s">
        <v>15</v>
      </c>
      <c r="U1" t="s">
        <v>16</v>
      </c>
    </row>
    <row r="2" spans="1:21" x14ac:dyDescent="0.25">
      <c r="A2">
        <v>1</v>
      </c>
      <c r="B2">
        <v>18400000</v>
      </c>
      <c r="C2">
        <v>2300000</v>
      </c>
      <c r="D2" t="e">
        <f>+VLOOKUP(A2,'2023'!#REF!,29,0)</f>
        <v>#REF!</v>
      </c>
      <c r="E2" t="e">
        <f>+B2=D2</f>
        <v>#REF!</v>
      </c>
      <c r="F2">
        <v>8</v>
      </c>
      <c r="G2" t="e">
        <f>+VLOOKUP(A2,'2023'!#REF!,21,0)</f>
        <v>#REF!</v>
      </c>
      <c r="H2" t="e">
        <f>+F2=G2</f>
        <v>#REF!</v>
      </c>
      <c r="I2" t="s">
        <v>17</v>
      </c>
      <c r="J2" t="s">
        <v>18</v>
      </c>
      <c r="K2" t="s">
        <v>19</v>
      </c>
      <c r="L2" t="s">
        <v>20</v>
      </c>
      <c r="M2" t="s">
        <v>21</v>
      </c>
      <c r="N2" t="s">
        <v>22</v>
      </c>
      <c r="O2" t="s">
        <v>23</v>
      </c>
      <c r="P2" t="s">
        <v>24</v>
      </c>
      <c r="Q2" t="s">
        <v>25</v>
      </c>
      <c r="R2" t="s">
        <v>26</v>
      </c>
      <c r="S2" t="s">
        <v>27</v>
      </c>
      <c r="T2" s="16" t="s">
        <v>28</v>
      </c>
      <c r="U2" t="s">
        <v>29</v>
      </c>
    </row>
    <row r="3" spans="1:21" x14ac:dyDescent="0.25">
      <c r="A3">
        <v>2</v>
      </c>
      <c r="B3">
        <v>20800000</v>
      </c>
      <c r="C3">
        <v>2600000</v>
      </c>
      <c r="D3" t="e">
        <f>+VLOOKUP(A3,'2023'!#REF!,29,0)</f>
        <v>#REF!</v>
      </c>
      <c r="E3" t="e">
        <f t="shared" ref="E3:E66" si="0">+B3=D3</f>
        <v>#REF!</v>
      </c>
      <c r="F3">
        <v>8</v>
      </c>
      <c r="G3" t="e">
        <f>+VLOOKUP(A3,'2023'!#REF!,21,0)</f>
        <v>#REF!</v>
      </c>
      <c r="H3" t="e">
        <f t="shared" ref="H3:H66" si="1">+F3=G3</f>
        <v>#REF!</v>
      </c>
      <c r="I3" t="s">
        <v>17</v>
      </c>
      <c r="J3" t="s">
        <v>18</v>
      </c>
      <c r="K3" t="s">
        <v>19</v>
      </c>
      <c r="L3" t="s">
        <v>20</v>
      </c>
      <c r="M3" t="s">
        <v>30</v>
      </c>
      <c r="N3" t="s">
        <v>22</v>
      </c>
      <c r="O3" t="s">
        <v>23</v>
      </c>
      <c r="P3" t="s">
        <v>24</v>
      </c>
      <c r="Q3" t="s">
        <v>31</v>
      </c>
      <c r="R3" t="s">
        <v>32</v>
      </c>
      <c r="S3" t="s">
        <v>27</v>
      </c>
      <c r="T3" s="16" t="s">
        <v>28</v>
      </c>
      <c r="U3" t="s">
        <v>33</v>
      </c>
    </row>
    <row r="4" spans="1:21" x14ac:dyDescent="0.25">
      <c r="A4">
        <v>3</v>
      </c>
      <c r="B4">
        <v>20800000</v>
      </c>
      <c r="C4">
        <v>2600000</v>
      </c>
      <c r="D4" t="e">
        <f>+VLOOKUP(A4,'2023'!#REF!,29,0)</f>
        <v>#REF!</v>
      </c>
      <c r="E4" t="e">
        <f t="shared" si="0"/>
        <v>#REF!</v>
      </c>
      <c r="F4">
        <v>8</v>
      </c>
      <c r="G4" t="e">
        <f>+VLOOKUP(A4,'2023'!#REF!,21,0)</f>
        <v>#REF!</v>
      </c>
      <c r="H4" t="e">
        <f t="shared" si="1"/>
        <v>#REF!</v>
      </c>
      <c r="I4" t="s">
        <v>17</v>
      </c>
      <c r="J4" t="s">
        <v>18</v>
      </c>
      <c r="K4" t="s">
        <v>19</v>
      </c>
      <c r="L4" t="s">
        <v>20</v>
      </c>
      <c r="M4" t="s">
        <v>34</v>
      </c>
      <c r="N4" t="s">
        <v>22</v>
      </c>
      <c r="O4" t="s">
        <v>23</v>
      </c>
      <c r="P4" t="s">
        <v>24</v>
      </c>
      <c r="Q4" t="s">
        <v>35</v>
      </c>
      <c r="R4" t="s">
        <v>36</v>
      </c>
      <c r="S4" t="s">
        <v>27</v>
      </c>
      <c r="T4" s="16" t="s">
        <v>37</v>
      </c>
      <c r="U4" t="s">
        <v>29</v>
      </c>
    </row>
    <row r="5" spans="1:21" x14ac:dyDescent="0.25">
      <c r="A5">
        <v>4</v>
      </c>
      <c r="B5">
        <v>20800000</v>
      </c>
      <c r="C5">
        <v>2600000</v>
      </c>
      <c r="D5" t="e">
        <f>+VLOOKUP(A5,'2023'!#REF!,29,0)</f>
        <v>#REF!</v>
      </c>
      <c r="E5" t="e">
        <f t="shared" si="0"/>
        <v>#REF!</v>
      </c>
      <c r="F5">
        <v>8</v>
      </c>
      <c r="G5" t="e">
        <f>+VLOOKUP(A5,'2023'!#REF!,21,0)</f>
        <v>#REF!</v>
      </c>
      <c r="H5" t="e">
        <f t="shared" si="1"/>
        <v>#REF!</v>
      </c>
      <c r="I5" t="s">
        <v>17</v>
      </c>
      <c r="J5" t="s">
        <v>18</v>
      </c>
      <c r="K5" t="s">
        <v>19</v>
      </c>
      <c r="L5" t="s">
        <v>20</v>
      </c>
      <c r="M5" t="s">
        <v>38</v>
      </c>
      <c r="N5" t="s">
        <v>22</v>
      </c>
      <c r="O5" t="s">
        <v>23</v>
      </c>
      <c r="P5" t="s">
        <v>24</v>
      </c>
      <c r="Q5" t="s">
        <v>35</v>
      </c>
      <c r="R5" t="s">
        <v>39</v>
      </c>
      <c r="S5" t="s">
        <v>27</v>
      </c>
      <c r="T5" s="16" t="s">
        <v>40</v>
      </c>
      <c r="U5" t="s">
        <v>33</v>
      </c>
    </row>
    <row r="6" spans="1:21" x14ac:dyDescent="0.25">
      <c r="A6">
        <v>5</v>
      </c>
      <c r="B6">
        <v>20800000</v>
      </c>
      <c r="C6">
        <v>2600000</v>
      </c>
      <c r="D6" t="e">
        <f>+VLOOKUP(A6,'2023'!#REF!,29,0)</f>
        <v>#REF!</v>
      </c>
      <c r="E6" t="e">
        <f t="shared" si="0"/>
        <v>#REF!</v>
      </c>
      <c r="F6">
        <v>8</v>
      </c>
      <c r="G6" t="e">
        <f>+VLOOKUP(A6,'2023'!#REF!,21,0)</f>
        <v>#REF!</v>
      </c>
      <c r="H6" t="e">
        <f t="shared" si="1"/>
        <v>#REF!</v>
      </c>
      <c r="I6" t="s">
        <v>17</v>
      </c>
      <c r="J6" t="s">
        <v>18</v>
      </c>
      <c r="K6" t="s">
        <v>19</v>
      </c>
      <c r="L6" t="s">
        <v>20</v>
      </c>
      <c r="M6" t="s">
        <v>41</v>
      </c>
      <c r="N6" t="s">
        <v>22</v>
      </c>
      <c r="O6" t="s">
        <v>23</v>
      </c>
      <c r="P6" t="s">
        <v>24</v>
      </c>
      <c r="Q6" t="s">
        <v>31</v>
      </c>
      <c r="R6" t="s">
        <v>42</v>
      </c>
      <c r="S6" t="s">
        <v>27</v>
      </c>
      <c r="T6" s="16" t="s">
        <v>28</v>
      </c>
      <c r="U6" t="s">
        <v>33</v>
      </c>
    </row>
    <row r="7" spans="1:21" x14ac:dyDescent="0.25">
      <c r="A7">
        <v>6</v>
      </c>
      <c r="B7">
        <v>52800000</v>
      </c>
      <c r="C7">
        <v>6600000</v>
      </c>
      <c r="D7" t="e">
        <f>+VLOOKUP(A7,'2023'!#REF!,29,0)</f>
        <v>#REF!</v>
      </c>
      <c r="E7" t="e">
        <f t="shared" si="0"/>
        <v>#REF!</v>
      </c>
      <c r="F7">
        <v>8</v>
      </c>
      <c r="G7" t="e">
        <f>+VLOOKUP(A7,'2023'!#REF!,21,0)</f>
        <v>#REF!</v>
      </c>
      <c r="H7" t="e">
        <f t="shared" si="1"/>
        <v>#REF!</v>
      </c>
      <c r="I7" t="s">
        <v>17</v>
      </c>
      <c r="J7" t="s">
        <v>18</v>
      </c>
      <c r="K7" t="s">
        <v>19</v>
      </c>
      <c r="L7" t="s">
        <v>20</v>
      </c>
      <c r="M7" t="s">
        <v>43</v>
      </c>
      <c r="N7" t="s">
        <v>22</v>
      </c>
      <c r="O7" t="s">
        <v>23</v>
      </c>
      <c r="P7" t="s">
        <v>24</v>
      </c>
      <c r="Q7" t="s">
        <v>44</v>
      </c>
      <c r="R7" t="s">
        <v>45</v>
      </c>
      <c r="S7" t="s">
        <v>46</v>
      </c>
      <c r="T7" s="16" t="s">
        <v>47</v>
      </c>
      <c r="U7" t="s">
        <v>29</v>
      </c>
    </row>
    <row r="8" spans="1:21" x14ac:dyDescent="0.25">
      <c r="A8">
        <v>7</v>
      </c>
      <c r="B8">
        <v>24800000</v>
      </c>
      <c r="C8">
        <v>3100000</v>
      </c>
      <c r="D8" t="e">
        <f>+VLOOKUP(A8,'2023'!#REF!,29,0)</f>
        <v>#REF!</v>
      </c>
      <c r="E8" t="e">
        <f t="shared" si="0"/>
        <v>#REF!</v>
      </c>
      <c r="F8">
        <v>8</v>
      </c>
      <c r="G8" t="e">
        <f>+VLOOKUP(A8,'2023'!#REF!,21,0)</f>
        <v>#REF!</v>
      </c>
      <c r="H8" t="e">
        <f t="shared" si="1"/>
        <v>#REF!</v>
      </c>
      <c r="I8" t="s">
        <v>48</v>
      </c>
      <c r="J8" t="s">
        <v>18</v>
      </c>
      <c r="K8" t="s">
        <v>19</v>
      </c>
      <c r="L8" t="s">
        <v>20</v>
      </c>
      <c r="M8" t="s">
        <v>49</v>
      </c>
      <c r="N8" t="s">
        <v>22</v>
      </c>
      <c r="O8" t="s">
        <v>50</v>
      </c>
      <c r="P8" t="s">
        <v>51</v>
      </c>
      <c r="Q8" t="s">
        <v>52</v>
      </c>
      <c r="R8" t="s">
        <v>53</v>
      </c>
      <c r="S8" t="s">
        <v>27</v>
      </c>
      <c r="T8" s="16" t="s">
        <v>40</v>
      </c>
      <c r="U8" t="s">
        <v>29</v>
      </c>
    </row>
    <row r="9" spans="1:21" x14ac:dyDescent="0.25">
      <c r="A9">
        <v>8</v>
      </c>
      <c r="B9">
        <v>24800000</v>
      </c>
      <c r="C9">
        <v>3100000</v>
      </c>
      <c r="D9" t="e">
        <f>+VLOOKUP(A9,'2023'!#REF!,29,0)</f>
        <v>#REF!</v>
      </c>
      <c r="E9" t="e">
        <f t="shared" si="0"/>
        <v>#REF!</v>
      </c>
      <c r="F9">
        <v>8</v>
      </c>
      <c r="G9" t="e">
        <f>+VLOOKUP(A9,'2023'!#REF!,21,0)</f>
        <v>#REF!</v>
      </c>
      <c r="H9" t="e">
        <f t="shared" si="1"/>
        <v>#REF!</v>
      </c>
      <c r="I9" t="s">
        <v>17</v>
      </c>
      <c r="J9" t="s">
        <v>18</v>
      </c>
      <c r="K9" t="s">
        <v>19</v>
      </c>
      <c r="L9" t="s">
        <v>20</v>
      </c>
      <c r="M9" t="s">
        <v>54</v>
      </c>
      <c r="N9" t="s">
        <v>22</v>
      </c>
      <c r="O9" t="s">
        <v>23</v>
      </c>
      <c r="P9" t="s">
        <v>24</v>
      </c>
      <c r="Q9" t="s">
        <v>55</v>
      </c>
      <c r="R9" t="s">
        <v>56</v>
      </c>
      <c r="S9" t="s">
        <v>27</v>
      </c>
      <c r="T9" s="16" t="s">
        <v>40</v>
      </c>
      <c r="U9" t="s">
        <v>29</v>
      </c>
    </row>
    <row r="10" spans="1:21" x14ac:dyDescent="0.25">
      <c r="A10">
        <v>9</v>
      </c>
      <c r="B10">
        <v>20800000</v>
      </c>
      <c r="C10">
        <v>2600000</v>
      </c>
      <c r="D10" t="e">
        <f>+VLOOKUP(A10,'2023'!#REF!,29,0)</f>
        <v>#REF!</v>
      </c>
      <c r="E10" t="e">
        <f t="shared" si="0"/>
        <v>#REF!</v>
      </c>
      <c r="F10">
        <v>8</v>
      </c>
      <c r="G10" t="e">
        <f>+VLOOKUP(A10,'2023'!#REF!,21,0)</f>
        <v>#REF!</v>
      </c>
      <c r="H10" t="e">
        <f t="shared" si="1"/>
        <v>#REF!</v>
      </c>
      <c r="I10" t="s">
        <v>57</v>
      </c>
      <c r="J10" t="s">
        <v>18</v>
      </c>
      <c r="K10" t="s">
        <v>19</v>
      </c>
      <c r="L10" t="s">
        <v>20</v>
      </c>
      <c r="M10" t="s">
        <v>58</v>
      </c>
      <c r="N10" t="s">
        <v>22</v>
      </c>
      <c r="O10" t="s">
        <v>59</v>
      </c>
      <c r="P10" t="s">
        <v>60</v>
      </c>
      <c r="Q10" t="s">
        <v>61</v>
      </c>
      <c r="R10" t="s">
        <v>62</v>
      </c>
      <c r="S10" t="s">
        <v>27</v>
      </c>
      <c r="T10" s="16" t="s">
        <v>28</v>
      </c>
      <c r="U10" t="s">
        <v>33</v>
      </c>
    </row>
    <row r="11" spans="1:21" x14ac:dyDescent="0.25">
      <c r="A11">
        <v>10</v>
      </c>
      <c r="B11">
        <v>44000000</v>
      </c>
      <c r="C11">
        <v>5500000</v>
      </c>
      <c r="D11" t="e">
        <f>+VLOOKUP(A11,'2023'!#REF!,29,0)</f>
        <v>#REF!</v>
      </c>
      <c r="E11" t="e">
        <f t="shared" si="0"/>
        <v>#REF!</v>
      </c>
      <c r="F11">
        <v>8</v>
      </c>
      <c r="G11" t="e">
        <f>+VLOOKUP(A11,'2023'!#REF!,21,0)</f>
        <v>#REF!</v>
      </c>
      <c r="H11" t="e">
        <f t="shared" si="1"/>
        <v>#REF!</v>
      </c>
      <c r="I11" t="s">
        <v>17</v>
      </c>
      <c r="J11" t="s">
        <v>18</v>
      </c>
      <c r="K11" t="s">
        <v>19</v>
      </c>
      <c r="L11" t="s">
        <v>20</v>
      </c>
      <c r="M11" t="s">
        <v>63</v>
      </c>
      <c r="N11" t="s">
        <v>22</v>
      </c>
      <c r="O11" t="s">
        <v>23</v>
      </c>
      <c r="P11" t="s">
        <v>24</v>
      </c>
      <c r="Q11" t="s">
        <v>64</v>
      </c>
      <c r="R11" t="s">
        <v>65</v>
      </c>
      <c r="S11" t="s">
        <v>46</v>
      </c>
      <c r="T11" s="16" t="s">
        <v>47</v>
      </c>
      <c r="U11" t="s">
        <v>29</v>
      </c>
    </row>
    <row r="12" spans="1:21" x14ac:dyDescent="0.25">
      <c r="A12">
        <v>11</v>
      </c>
      <c r="B12">
        <v>36160000</v>
      </c>
      <c r="C12">
        <v>4520000</v>
      </c>
      <c r="D12" t="e">
        <f>+VLOOKUP(A12,'2023'!#REF!,29,0)</f>
        <v>#REF!</v>
      </c>
      <c r="E12" t="e">
        <f t="shared" si="0"/>
        <v>#REF!</v>
      </c>
      <c r="F12">
        <v>8</v>
      </c>
      <c r="G12" t="e">
        <f>+VLOOKUP(A12,'2023'!#REF!,21,0)</f>
        <v>#REF!</v>
      </c>
      <c r="H12" t="e">
        <f t="shared" si="1"/>
        <v>#REF!</v>
      </c>
      <c r="I12" t="s">
        <v>66</v>
      </c>
      <c r="J12" t="s">
        <v>18</v>
      </c>
      <c r="K12" t="s">
        <v>19</v>
      </c>
      <c r="L12" t="s">
        <v>20</v>
      </c>
      <c r="M12" t="s">
        <v>67</v>
      </c>
      <c r="N12" t="s">
        <v>22</v>
      </c>
      <c r="O12" t="s">
        <v>68</v>
      </c>
      <c r="P12" t="s">
        <v>69</v>
      </c>
      <c r="Q12" t="s">
        <v>70</v>
      </c>
      <c r="R12" t="s">
        <v>71</v>
      </c>
      <c r="S12" t="s">
        <v>46</v>
      </c>
      <c r="T12" s="16" t="s">
        <v>47</v>
      </c>
      <c r="U12" t="s">
        <v>29</v>
      </c>
    </row>
    <row r="13" spans="1:21" x14ac:dyDescent="0.25">
      <c r="A13">
        <v>12</v>
      </c>
      <c r="B13">
        <v>52800000</v>
      </c>
      <c r="C13">
        <v>6600000</v>
      </c>
      <c r="D13" t="e">
        <f>+VLOOKUP(A13,'2023'!#REF!,29,0)</f>
        <v>#REF!</v>
      </c>
      <c r="E13" t="e">
        <f t="shared" si="0"/>
        <v>#REF!</v>
      </c>
      <c r="F13">
        <v>8</v>
      </c>
      <c r="G13" t="e">
        <f>+VLOOKUP(A13,'2023'!#REF!,21,0)</f>
        <v>#REF!</v>
      </c>
      <c r="H13" t="e">
        <f t="shared" si="1"/>
        <v>#REF!</v>
      </c>
      <c r="I13" t="s">
        <v>17</v>
      </c>
      <c r="J13" t="s">
        <v>18</v>
      </c>
      <c r="K13" t="s">
        <v>19</v>
      </c>
      <c r="L13" t="s">
        <v>20</v>
      </c>
      <c r="M13" t="s">
        <v>72</v>
      </c>
      <c r="N13" t="s">
        <v>22</v>
      </c>
      <c r="O13" t="s">
        <v>23</v>
      </c>
      <c r="P13" t="s">
        <v>24</v>
      </c>
      <c r="Q13" t="s">
        <v>73</v>
      </c>
      <c r="R13" t="s">
        <v>74</v>
      </c>
      <c r="S13" t="s">
        <v>46</v>
      </c>
      <c r="T13" s="16" t="s">
        <v>75</v>
      </c>
      <c r="U13" t="s">
        <v>29</v>
      </c>
    </row>
    <row r="14" spans="1:21" x14ac:dyDescent="0.25">
      <c r="A14">
        <v>13</v>
      </c>
      <c r="B14">
        <v>44000000</v>
      </c>
      <c r="C14">
        <v>5500000</v>
      </c>
      <c r="D14" t="e">
        <f>+VLOOKUP(A14,'2023'!#REF!,29,0)</f>
        <v>#REF!</v>
      </c>
      <c r="E14" t="e">
        <f t="shared" si="0"/>
        <v>#REF!</v>
      </c>
      <c r="F14">
        <v>8</v>
      </c>
      <c r="G14" t="e">
        <f>+VLOOKUP(A14,'2023'!#REF!,21,0)</f>
        <v>#REF!</v>
      </c>
      <c r="H14" t="e">
        <f t="shared" si="1"/>
        <v>#REF!</v>
      </c>
      <c r="I14" t="s">
        <v>76</v>
      </c>
      <c r="J14" t="s">
        <v>18</v>
      </c>
      <c r="K14" t="s">
        <v>19</v>
      </c>
      <c r="L14" t="s">
        <v>20</v>
      </c>
      <c r="M14" t="s">
        <v>77</v>
      </c>
      <c r="N14" t="s">
        <v>22</v>
      </c>
      <c r="O14" t="s">
        <v>78</v>
      </c>
      <c r="P14" t="s">
        <v>79</v>
      </c>
      <c r="Q14" t="s">
        <v>80</v>
      </c>
      <c r="R14" t="s">
        <v>81</v>
      </c>
      <c r="S14" t="s">
        <v>46</v>
      </c>
      <c r="T14" s="16" t="s">
        <v>47</v>
      </c>
      <c r="U14" t="s">
        <v>33</v>
      </c>
    </row>
    <row r="15" spans="1:21" x14ac:dyDescent="0.25">
      <c r="A15">
        <v>14</v>
      </c>
      <c r="B15">
        <v>18400000</v>
      </c>
      <c r="C15">
        <v>2300000</v>
      </c>
      <c r="D15" t="e">
        <f>+VLOOKUP(A15,'2023'!#REF!,29,0)</f>
        <v>#REF!</v>
      </c>
      <c r="E15" t="e">
        <f t="shared" si="0"/>
        <v>#REF!</v>
      </c>
      <c r="F15">
        <v>8</v>
      </c>
      <c r="G15" t="e">
        <f>+VLOOKUP(A15,'2023'!#REF!,21,0)</f>
        <v>#REF!</v>
      </c>
      <c r="H15" t="e">
        <f t="shared" si="1"/>
        <v>#REF!</v>
      </c>
      <c r="I15" t="s">
        <v>76</v>
      </c>
      <c r="J15" t="s">
        <v>18</v>
      </c>
      <c r="K15" t="s">
        <v>19</v>
      </c>
      <c r="L15" t="s">
        <v>20</v>
      </c>
      <c r="M15" t="s">
        <v>82</v>
      </c>
      <c r="N15" t="s">
        <v>22</v>
      </c>
      <c r="O15" t="s">
        <v>78</v>
      </c>
      <c r="P15" t="s">
        <v>79</v>
      </c>
      <c r="Q15" t="s">
        <v>83</v>
      </c>
      <c r="R15" t="s">
        <v>84</v>
      </c>
      <c r="S15" t="s">
        <v>27</v>
      </c>
      <c r="T15" s="16" t="s">
        <v>28</v>
      </c>
      <c r="U15" t="s">
        <v>33</v>
      </c>
    </row>
    <row r="16" spans="1:21" x14ac:dyDescent="0.25">
      <c r="A16">
        <v>15</v>
      </c>
      <c r="B16">
        <v>18400000</v>
      </c>
      <c r="C16">
        <v>2300000</v>
      </c>
      <c r="D16" t="e">
        <f>+VLOOKUP(A16,'2023'!#REF!,29,0)</f>
        <v>#REF!</v>
      </c>
      <c r="E16" t="e">
        <f t="shared" si="0"/>
        <v>#REF!</v>
      </c>
      <c r="F16">
        <v>8</v>
      </c>
      <c r="G16" t="e">
        <f>+VLOOKUP(A16,'2023'!#REF!,21,0)</f>
        <v>#REF!</v>
      </c>
      <c r="H16" t="e">
        <f t="shared" si="1"/>
        <v>#REF!</v>
      </c>
      <c r="I16" t="s">
        <v>76</v>
      </c>
      <c r="J16" t="s">
        <v>18</v>
      </c>
      <c r="K16" t="s">
        <v>19</v>
      </c>
      <c r="L16" t="s">
        <v>20</v>
      </c>
      <c r="M16" t="s">
        <v>85</v>
      </c>
      <c r="N16" t="s">
        <v>22</v>
      </c>
      <c r="O16" t="s">
        <v>78</v>
      </c>
      <c r="P16" t="s">
        <v>79</v>
      </c>
      <c r="Q16" t="s">
        <v>83</v>
      </c>
      <c r="R16" t="s">
        <v>86</v>
      </c>
      <c r="S16" t="s">
        <v>27</v>
      </c>
      <c r="T16" s="16" t="s">
        <v>28</v>
      </c>
      <c r="U16" t="s">
        <v>29</v>
      </c>
    </row>
    <row r="17" spans="1:21" x14ac:dyDescent="0.25">
      <c r="A17">
        <v>16</v>
      </c>
      <c r="B17">
        <v>18400000</v>
      </c>
      <c r="C17">
        <v>2300000</v>
      </c>
      <c r="D17" t="e">
        <f>+VLOOKUP(A17,'2023'!#REF!,29,0)</f>
        <v>#REF!</v>
      </c>
      <c r="E17" t="e">
        <f t="shared" si="0"/>
        <v>#REF!</v>
      </c>
      <c r="F17">
        <v>8</v>
      </c>
      <c r="G17" t="e">
        <f>+VLOOKUP(A17,'2023'!#REF!,21,0)</f>
        <v>#REF!</v>
      </c>
      <c r="H17" t="e">
        <f t="shared" si="1"/>
        <v>#REF!</v>
      </c>
      <c r="I17" t="s">
        <v>76</v>
      </c>
      <c r="J17" t="s">
        <v>18</v>
      </c>
      <c r="K17" t="s">
        <v>19</v>
      </c>
      <c r="L17" t="s">
        <v>20</v>
      </c>
      <c r="M17" t="s">
        <v>87</v>
      </c>
      <c r="N17" t="s">
        <v>22</v>
      </c>
      <c r="O17" t="s">
        <v>78</v>
      </c>
      <c r="P17" t="s">
        <v>79</v>
      </c>
      <c r="Q17" t="s">
        <v>83</v>
      </c>
      <c r="R17" t="s">
        <v>88</v>
      </c>
      <c r="S17" t="s">
        <v>27</v>
      </c>
      <c r="T17" s="16" t="s">
        <v>28</v>
      </c>
      <c r="U17" t="s">
        <v>33</v>
      </c>
    </row>
    <row r="18" spans="1:21" x14ac:dyDescent="0.25">
      <c r="A18">
        <v>17</v>
      </c>
      <c r="B18">
        <v>18400000</v>
      </c>
      <c r="C18">
        <v>2300000</v>
      </c>
      <c r="D18" t="e">
        <f>+VLOOKUP(A18,'2023'!#REF!,29,0)</f>
        <v>#REF!</v>
      </c>
      <c r="E18" t="e">
        <f t="shared" si="0"/>
        <v>#REF!</v>
      </c>
      <c r="F18">
        <v>8</v>
      </c>
      <c r="G18" t="e">
        <f>+VLOOKUP(A18,'2023'!#REF!,21,0)</f>
        <v>#REF!</v>
      </c>
      <c r="H18" t="e">
        <f t="shared" si="1"/>
        <v>#REF!</v>
      </c>
      <c r="I18" t="s">
        <v>76</v>
      </c>
      <c r="J18" t="s">
        <v>18</v>
      </c>
      <c r="K18" t="s">
        <v>19</v>
      </c>
      <c r="L18" t="s">
        <v>20</v>
      </c>
      <c r="M18" t="s">
        <v>89</v>
      </c>
      <c r="N18" t="s">
        <v>22</v>
      </c>
      <c r="O18" t="s">
        <v>78</v>
      </c>
      <c r="P18" t="s">
        <v>79</v>
      </c>
      <c r="Q18" t="s">
        <v>83</v>
      </c>
      <c r="R18" t="s">
        <v>90</v>
      </c>
      <c r="S18" t="s">
        <v>27</v>
      </c>
      <c r="T18" s="16" t="s">
        <v>28</v>
      </c>
      <c r="U18" t="s">
        <v>33</v>
      </c>
    </row>
    <row r="19" spans="1:21" x14ac:dyDescent="0.25">
      <c r="A19">
        <v>18</v>
      </c>
      <c r="B19">
        <v>18400000</v>
      </c>
      <c r="C19">
        <v>2300000</v>
      </c>
      <c r="D19" t="e">
        <f>+VLOOKUP(A19,'2023'!#REF!,29,0)</f>
        <v>#REF!</v>
      </c>
      <c r="E19" t="e">
        <f t="shared" si="0"/>
        <v>#REF!</v>
      </c>
      <c r="F19">
        <v>8</v>
      </c>
      <c r="G19" t="e">
        <f>+VLOOKUP(A19,'2023'!#REF!,21,0)</f>
        <v>#REF!</v>
      </c>
      <c r="H19" t="e">
        <f t="shared" si="1"/>
        <v>#REF!</v>
      </c>
      <c r="I19" t="s">
        <v>76</v>
      </c>
      <c r="J19" t="s">
        <v>18</v>
      </c>
      <c r="K19" t="s">
        <v>19</v>
      </c>
      <c r="L19" t="s">
        <v>20</v>
      </c>
      <c r="M19" t="s">
        <v>91</v>
      </c>
      <c r="N19" t="s">
        <v>22</v>
      </c>
      <c r="O19" t="s">
        <v>78</v>
      </c>
      <c r="P19" t="s">
        <v>79</v>
      </c>
      <c r="Q19" t="s">
        <v>83</v>
      </c>
      <c r="R19" t="s">
        <v>92</v>
      </c>
      <c r="S19" t="s">
        <v>27</v>
      </c>
      <c r="T19" s="16" t="s">
        <v>40</v>
      </c>
      <c r="U19" t="s">
        <v>29</v>
      </c>
    </row>
    <row r="20" spans="1:21" x14ac:dyDescent="0.25">
      <c r="A20">
        <v>19</v>
      </c>
      <c r="B20">
        <v>18400000</v>
      </c>
      <c r="C20">
        <v>2300000</v>
      </c>
      <c r="D20" t="e">
        <f>+VLOOKUP(A20,'2023'!#REF!,29,0)</f>
        <v>#REF!</v>
      </c>
      <c r="E20" t="e">
        <f t="shared" si="0"/>
        <v>#REF!</v>
      </c>
      <c r="F20">
        <v>8</v>
      </c>
      <c r="G20" t="e">
        <f>+VLOOKUP(A20,'2023'!#REF!,21,0)</f>
        <v>#REF!</v>
      </c>
      <c r="H20" t="e">
        <f t="shared" si="1"/>
        <v>#REF!</v>
      </c>
      <c r="I20" t="s">
        <v>76</v>
      </c>
      <c r="J20" t="s">
        <v>18</v>
      </c>
      <c r="K20" t="s">
        <v>19</v>
      </c>
      <c r="L20" t="s">
        <v>20</v>
      </c>
      <c r="M20" t="s">
        <v>93</v>
      </c>
      <c r="N20" t="s">
        <v>22</v>
      </c>
      <c r="O20" t="s">
        <v>78</v>
      </c>
      <c r="P20" t="s">
        <v>79</v>
      </c>
      <c r="Q20" t="s">
        <v>83</v>
      </c>
      <c r="R20" t="s">
        <v>94</v>
      </c>
      <c r="S20" t="s">
        <v>27</v>
      </c>
      <c r="T20" s="16" t="s">
        <v>47</v>
      </c>
      <c r="U20" t="s">
        <v>33</v>
      </c>
    </row>
    <row r="21" spans="1:21" x14ac:dyDescent="0.25">
      <c r="A21">
        <v>20</v>
      </c>
      <c r="B21">
        <v>18400000</v>
      </c>
      <c r="C21">
        <v>2300000</v>
      </c>
      <c r="D21" t="e">
        <f>+VLOOKUP(A21,'2023'!#REF!,29,0)</f>
        <v>#REF!</v>
      </c>
      <c r="E21" t="e">
        <f t="shared" si="0"/>
        <v>#REF!</v>
      </c>
      <c r="F21">
        <v>8</v>
      </c>
      <c r="G21" t="e">
        <f>+VLOOKUP(A21,'2023'!#REF!,21,0)</f>
        <v>#REF!</v>
      </c>
      <c r="H21" t="e">
        <f t="shared" si="1"/>
        <v>#REF!</v>
      </c>
      <c r="I21" t="s">
        <v>76</v>
      </c>
      <c r="J21" t="s">
        <v>18</v>
      </c>
      <c r="K21" t="s">
        <v>19</v>
      </c>
      <c r="L21" t="s">
        <v>20</v>
      </c>
      <c r="M21" t="s">
        <v>95</v>
      </c>
      <c r="N21" t="s">
        <v>22</v>
      </c>
      <c r="O21" t="s">
        <v>78</v>
      </c>
      <c r="P21" t="s">
        <v>79</v>
      </c>
      <c r="Q21" t="s">
        <v>83</v>
      </c>
      <c r="R21" t="s">
        <v>96</v>
      </c>
      <c r="S21" t="s">
        <v>27</v>
      </c>
      <c r="T21" s="16" t="s">
        <v>97</v>
      </c>
      <c r="U21" t="s">
        <v>33</v>
      </c>
    </row>
    <row r="22" spans="1:21" x14ac:dyDescent="0.25">
      <c r="A22">
        <v>21</v>
      </c>
      <c r="B22">
        <v>18400000</v>
      </c>
      <c r="C22">
        <v>2300000</v>
      </c>
      <c r="D22" t="e">
        <f>+VLOOKUP(A22,'2023'!#REF!,29,0)</f>
        <v>#REF!</v>
      </c>
      <c r="E22" t="e">
        <f t="shared" si="0"/>
        <v>#REF!</v>
      </c>
      <c r="F22">
        <v>8</v>
      </c>
      <c r="G22" t="e">
        <f>+VLOOKUP(A22,'2023'!#REF!,21,0)</f>
        <v>#REF!</v>
      </c>
      <c r="H22" t="e">
        <f t="shared" si="1"/>
        <v>#REF!</v>
      </c>
      <c r="I22" t="s">
        <v>76</v>
      </c>
      <c r="J22" t="s">
        <v>18</v>
      </c>
      <c r="K22" t="s">
        <v>19</v>
      </c>
      <c r="L22" t="s">
        <v>20</v>
      </c>
      <c r="M22" t="s">
        <v>98</v>
      </c>
      <c r="N22" t="s">
        <v>22</v>
      </c>
      <c r="O22" t="s">
        <v>78</v>
      </c>
      <c r="P22" t="s">
        <v>79</v>
      </c>
      <c r="Q22" t="s">
        <v>83</v>
      </c>
      <c r="R22" t="s">
        <v>99</v>
      </c>
      <c r="S22" t="s">
        <v>27</v>
      </c>
      <c r="T22" s="16" t="s">
        <v>40</v>
      </c>
      <c r="U22" t="s">
        <v>33</v>
      </c>
    </row>
    <row r="23" spans="1:21" x14ac:dyDescent="0.25">
      <c r="A23">
        <v>22</v>
      </c>
      <c r="B23">
        <v>18400000</v>
      </c>
      <c r="C23">
        <v>2300000</v>
      </c>
      <c r="D23" t="e">
        <f>+VLOOKUP(A23,'2023'!#REF!,29,0)</f>
        <v>#REF!</v>
      </c>
      <c r="E23" t="e">
        <f t="shared" si="0"/>
        <v>#REF!</v>
      </c>
      <c r="F23">
        <v>8</v>
      </c>
      <c r="G23" t="e">
        <f>+VLOOKUP(A23,'2023'!#REF!,21,0)</f>
        <v>#REF!</v>
      </c>
      <c r="H23" t="e">
        <f t="shared" si="1"/>
        <v>#REF!</v>
      </c>
      <c r="I23" t="s">
        <v>76</v>
      </c>
      <c r="J23" t="s">
        <v>18</v>
      </c>
      <c r="K23" t="s">
        <v>19</v>
      </c>
      <c r="L23" t="s">
        <v>20</v>
      </c>
      <c r="M23" t="s">
        <v>100</v>
      </c>
      <c r="N23" t="s">
        <v>22</v>
      </c>
      <c r="O23" t="s">
        <v>78</v>
      </c>
      <c r="P23" t="s">
        <v>79</v>
      </c>
      <c r="Q23" t="s">
        <v>83</v>
      </c>
      <c r="R23" t="s">
        <v>101</v>
      </c>
      <c r="S23" t="s">
        <v>27</v>
      </c>
      <c r="T23" s="16" t="s">
        <v>28</v>
      </c>
      <c r="U23" t="s">
        <v>29</v>
      </c>
    </row>
    <row r="24" spans="1:21" x14ac:dyDescent="0.25">
      <c r="A24">
        <v>23</v>
      </c>
      <c r="B24">
        <v>18400000</v>
      </c>
      <c r="C24">
        <v>2300000</v>
      </c>
      <c r="D24" t="e">
        <f>+VLOOKUP(A24,'2023'!#REF!,29,0)</f>
        <v>#REF!</v>
      </c>
      <c r="E24" t="e">
        <f t="shared" si="0"/>
        <v>#REF!</v>
      </c>
      <c r="F24">
        <v>8</v>
      </c>
      <c r="G24" t="e">
        <f>+VLOOKUP(A24,'2023'!#REF!,21,0)</f>
        <v>#REF!</v>
      </c>
      <c r="H24" t="e">
        <f t="shared" si="1"/>
        <v>#REF!</v>
      </c>
      <c r="I24" t="s">
        <v>76</v>
      </c>
      <c r="J24" t="s">
        <v>18</v>
      </c>
      <c r="K24" t="s">
        <v>19</v>
      </c>
      <c r="L24" t="s">
        <v>20</v>
      </c>
      <c r="M24" t="s">
        <v>102</v>
      </c>
      <c r="N24" t="s">
        <v>22</v>
      </c>
      <c r="O24" t="s">
        <v>78</v>
      </c>
      <c r="P24" t="s">
        <v>79</v>
      </c>
      <c r="Q24" t="s">
        <v>83</v>
      </c>
      <c r="R24" t="s">
        <v>103</v>
      </c>
      <c r="S24" t="s">
        <v>27</v>
      </c>
      <c r="T24" s="16" t="s">
        <v>28</v>
      </c>
      <c r="U24" t="s">
        <v>33</v>
      </c>
    </row>
    <row r="25" spans="1:21" x14ac:dyDescent="0.25">
      <c r="A25">
        <v>24</v>
      </c>
      <c r="B25">
        <v>18400000</v>
      </c>
      <c r="C25">
        <v>2300000</v>
      </c>
      <c r="D25" t="e">
        <f>+VLOOKUP(A25,'2023'!#REF!,29,0)</f>
        <v>#REF!</v>
      </c>
      <c r="E25" t="e">
        <f t="shared" si="0"/>
        <v>#REF!</v>
      </c>
      <c r="F25">
        <v>8</v>
      </c>
      <c r="G25" t="e">
        <f>+VLOOKUP(A25,'2023'!#REF!,21,0)</f>
        <v>#REF!</v>
      </c>
      <c r="H25" t="e">
        <f t="shared" si="1"/>
        <v>#REF!</v>
      </c>
      <c r="I25" t="s">
        <v>76</v>
      </c>
      <c r="J25" t="s">
        <v>18</v>
      </c>
      <c r="K25" t="s">
        <v>19</v>
      </c>
      <c r="L25" t="s">
        <v>20</v>
      </c>
      <c r="M25" t="s">
        <v>104</v>
      </c>
      <c r="N25" t="s">
        <v>22</v>
      </c>
      <c r="O25" t="s">
        <v>78</v>
      </c>
      <c r="P25" t="s">
        <v>79</v>
      </c>
      <c r="Q25" t="s">
        <v>83</v>
      </c>
      <c r="R25" t="s">
        <v>105</v>
      </c>
      <c r="S25" t="s">
        <v>27</v>
      </c>
      <c r="T25" s="16" t="s">
        <v>106</v>
      </c>
      <c r="U25" t="s">
        <v>33</v>
      </c>
    </row>
    <row r="26" spans="1:21" x14ac:dyDescent="0.25">
      <c r="A26">
        <v>25</v>
      </c>
      <c r="B26">
        <v>18400000</v>
      </c>
      <c r="C26">
        <v>2300000</v>
      </c>
      <c r="D26" t="e">
        <f>+VLOOKUP(A26,'2023'!#REF!,29,0)</f>
        <v>#REF!</v>
      </c>
      <c r="E26" t="e">
        <f t="shared" si="0"/>
        <v>#REF!</v>
      </c>
      <c r="F26">
        <v>8</v>
      </c>
      <c r="G26" t="e">
        <f>+VLOOKUP(A26,'2023'!#REF!,21,0)</f>
        <v>#REF!</v>
      </c>
      <c r="H26" t="e">
        <f t="shared" si="1"/>
        <v>#REF!</v>
      </c>
      <c r="I26" t="s">
        <v>76</v>
      </c>
      <c r="J26" t="s">
        <v>18</v>
      </c>
      <c r="K26" t="s">
        <v>19</v>
      </c>
      <c r="L26" t="s">
        <v>20</v>
      </c>
      <c r="M26" t="s">
        <v>107</v>
      </c>
      <c r="N26" t="s">
        <v>22</v>
      </c>
      <c r="O26" t="s">
        <v>78</v>
      </c>
      <c r="P26" t="s">
        <v>79</v>
      </c>
      <c r="Q26" t="s">
        <v>83</v>
      </c>
      <c r="R26" t="s">
        <v>108</v>
      </c>
      <c r="S26" t="s">
        <v>27</v>
      </c>
      <c r="T26" s="16" t="s">
        <v>28</v>
      </c>
      <c r="U26" t="s">
        <v>29</v>
      </c>
    </row>
    <row r="27" spans="1:21" x14ac:dyDescent="0.25">
      <c r="A27">
        <v>26</v>
      </c>
      <c r="B27">
        <v>18400000</v>
      </c>
      <c r="C27">
        <v>2300000</v>
      </c>
      <c r="D27" t="e">
        <f>+VLOOKUP(A27,'2023'!#REF!,29,0)</f>
        <v>#REF!</v>
      </c>
      <c r="E27" t="e">
        <f t="shared" si="0"/>
        <v>#REF!</v>
      </c>
      <c r="F27">
        <v>8</v>
      </c>
      <c r="G27" t="e">
        <f>+VLOOKUP(A27,'2023'!#REF!,21,0)</f>
        <v>#REF!</v>
      </c>
      <c r="H27" t="e">
        <f t="shared" si="1"/>
        <v>#REF!</v>
      </c>
      <c r="I27" t="s">
        <v>76</v>
      </c>
      <c r="J27" t="s">
        <v>18</v>
      </c>
      <c r="K27" t="s">
        <v>19</v>
      </c>
      <c r="L27" t="s">
        <v>20</v>
      </c>
      <c r="M27" t="s">
        <v>109</v>
      </c>
      <c r="N27" t="s">
        <v>22</v>
      </c>
      <c r="O27" t="s">
        <v>78</v>
      </c>
      <c r="P27" t="s">
        <v>79</v>
      </c>
      <c r="Q27" t="s">
        <v>83</v>
      </c>
      <c r="R27" t="s">
        <v>110</v>
      </c>
      <c r="S27" t="s">
        <v>27</v>
      </c>
      <c r="T27" s="16" t="s">
        <v>47</v>
      </c>
      <c r="U27" t="s">
        <v>29</v>
      </c>
    </row>
    <row r="28" spans="1:21" x14ac:dyDescent="0.25">
      <c r="A28">
        <v>27</v>
      </c>
      <c r="B28">
        <v>18400000</v>
      </c>
      <c r="C28">
        <v>2300000</v>
      </c>
      <c r="D28" t="e">
        <f>+VLOOKUP(A28,'2023'!#REF!,29,0)</f>
        <v>#REF!</v>
      </c>
      <c r="E28" t="e">
        <f t="shared" si="0"/>
        <v>#REF!</v>
      </c>
      <c r="F28">
        <v>8</v>
      </c>
      <c r="H28" t="b">
        <f t="shared" si="1"/>
        <v>0</v>
      </c>
      <c r="I28" t="s">
        <v>76</v>
      </c>
      <c r="J28" t="s">
        <v>18</v>
      </c>
      <c r="K28" t="s">
        <v>19</v>
      </c>
      <c r="L28" t="s">
        <v>20</v>
      </c>
      <c r="M28" t="s">
        <v>111</v>
      </c>
      <c r="N28" t="s">
        <v>22</v>
      </c>
      <c r="O28" t="s">
        <v>78</v>
      </c>
      <c r="P28" t="s">
        <v>79</v>
      </c>
      <c r="Q28" t="s">
        <v>83</v>
      </c>
      <c r="R28" t="s">
        <v>112</v>
      </c>
      <c r="S28" t="s">
        <v>27</v>
      </c>
      <c r="T28" s="16" t="s">
        <v>47</v>
      </c>
      <c r="U28" t="s">
        <v>33</v>
      </c>
    </row>
    <row r="29" spans="1:21" x14ac:dyDescent="0.25">
      <c r="A29">
        <v>28</v>
      </c>
      <c r="B29">
        <v>18400000</v>
      </c>
      <c r="C29">
        <v>2300000</v>
      </c>
      <c r="D29" t="e">
        <f>+VLOOKUP(A29,'2023'!#REF!,29,0)</f>
        <v>#REF!</v>
      </c>
      <c r="E29" t="e">
        <f t="shared" si="0"/>
        <v>#REF!</v>
      </c>
      <c r="F29">
        <v>8</v>
      </c>
      <c r="G29" t="e">
        <f>+VLOOKUP(A29,'2023'!#REF!,21,0)</f>
        <v>#REF!</v>
      </c>
      <c r="H29" t="e">
        <f t="shared" si="1"/>
        <v>#REF!</v>
      </c>
      <c r="I29" t="s">
        <v>76</v>
      </c>
      <c r="J29" t="s">
        <v>18</v>
      </c>
      <c r="K29" t="s">
        <v>19</v>
      </c>
      <c r="L29" t="s">
        <v>20</v>
      </c>
      <c r="M29" t="s">
        <v>113</v>
      </c>
      <c r="N29" t="s">
        <v>22</v>
      </c>
      <c r="O29" t="s">
        <v>78</v>
      </c>
      <c r="P29" t="s">
        <v>79</v>
      </c>
      <c r="Q29" t="s">
        <v>83</v>
      </c>
      <c r="R29" t="s">
        <v>114</v>
      </c>
      <c r="S29" t="s">
        <v>27</v>
      </c>
      <c r="T29" s="16" t="s">
        <v>28</v>
      </c>
      <c r="U29" t="s">
        <v>29</v>
      </c>
    </row>
    <row r="30" spans="1:21" x14ac:dyDescent="0.25">
      <c r="A30">
        <v>29</v>
      </c>
      <c r="B30">
        <v>18400000</v>
      </c>
      <c r="C30">
        <v>2300000</v>
      </c>
      <c r="D30" t="e">
        <f>+VLOOKUP(A30,'2023'!#REF!,29,0)</f>
        <v>#REF!</v>
      </c>
      <c r="E30" t="e">
        <f t="shared" si="0"/>
        <v>#REF!</v>
      </c>
      <c r="F30">
        <v>8</v>
      </c>
      <c r="G30" t="e">
        <f>+VLOOKUP(A30,'2023'!#REF!,21,0)</f>
        <v>#REF!</v>
      </c>
      <c r="H30" t="e">
        <f t="shared" si="1"/>
        <v>#REF!</v>
      </c>
      <c r="I30" t="s">
        <v>76</v>
      </c>
      <c r="J30" t="s">
        <v>18</v>
      </c>
      <c r="K30" t="s">
        <v>19</v>
      </c>
      <c r="L30" t="s">
        <v>20</v>
      </c>
      <c r="M30" t="s">
        <v>115</v>
      </c>
      <c r="N30" t="s">
        <v>22</v>
      </c>
      <c r="O30" t="s">
        <v>78</v>
      </c>
      <c r="P30" t="s">
        <v>79</v>
      </c>
      <c r="Q30" t="s">
        <v>83</v>
      </c>
      <c r="R30" t="s">
        <v>116</v>
      </c>
      <c r="S30" t="s">
        <v>27</v>
      </c>
      <c r="T30" s="16" t="s">
        <v>28</v>
      </c>
      <c r="U30" t="s">
        <v>33</v>
      </c>
    </row>
    <row r="31" spans="1:21" x14ac:dyDescent="0.25">
      <c r="A31">
        <v>30</v>
      </c>
      <c r="B31">
        <v>18400000</v>
      </c>
      <c r="C31">
        <v>2300000</v>
      </c>
      <c r="D31" t="e">
        <f>+VLOOKUP(A31,'2023'!#REF!,29,0)</f>
        <v>#REF!</v>
      </c>
      <c r="E31" t="e">
        <f t="shared" si="0"/>
        <v>#REF!</v>
      </c>
      <c r="F31">
        <v>8</v>
      </c>
      <c r="G31" t="e">
        <f>+VLOOKUP(A31,'2023'!#REF!,21,0)</f>
        <v>#REF!</v>
      </c>
      <c r="H31" t="e">
        <f t="shared" si="1"/>
        <v>#REF!</v>
      </c>
      <c r="I31" t="s">
        <v>76</v>
      </c>
      <c r="J31" t="s">
        <v>18</v>
      </c>
      <c r="K31" t="s">
        <v>19</v>
      </c>
      <c r="L31" t="s">
        <v>20</v>
      </c>
      <c r="M31" t="s">
        <v>117</v>
      </c>
      <c r="N31" t="s">
        <v>22</v>
      </c>
      <c r="O31" t="s">
        <v>78</v>
      </c>
      <c r="P31" t="s">
        <v>79</v>
      </c>
      <c r="Q31" t="s">
        <v>83</v>
      </c>
      <c r="R31" t="s">
        <v>118</v>
      </c>
      <c r="S31" t="s">
        <v>27</v>
      </c>
      <c r="T31" s="16" t="s">
        <v>28</v>
      </c>
      <c r="U31" t="s">
        <v>29</v>
      </c>
    </row>
    <row r="32" spans="1:21" x14ac:dyDescent="0.25">
      <c r="A32">
        <v>31</v>
      </c>
      <c r="B32">
        <v>18400000</v>
      </c>
      <c r="C32">
        <v>2300000</v>
      </c>
      <c r="D32" t="e">
        <f>+VLOOKUP(A32,'2023'!#REF!,29,0)</f>
        <v>#REF!</v>
      </c>
      <c r="E32" t="e">
        <f t="shared" si="0"/>
        <v>#REF!</v>
      </c>
      <c r="F32">
        <v>8</v>
      </c>
      <c r="G32" t="e">
        <f>+VLOOKUP(A32,'2023'!#REF!,21,0)</f>
        <v>#REF!</v>
      </c>
      <c r="H32" t="e">
        <f t="shared" si="1"/>
        <v>#REF!</v>
      </c>
      <c r="I32" t="s">
        <v>76</v>
      </c>
      <c r="J32" t="s">
        <v>18</v>
      </c>
      <c r="K32" t="s">
        <v>19</v>
      </c>
      <c r="L32" t="s">
        <v>20</v>
      </c>
      <c r="M32" t="s">
        <v>119</v>
      </c>
      <c r="N32" t="s">
        <v>120</v>
      </c>
      <c r="O32" t="s">
        <v>78</v>
      </c>
      <c r="P32" t="s">
        <v>79</v>
      </c>
      <c r="Q32" t="s">
        <v>83</v>
      </c>
      <c r="R32" t="s">
        <v>121</v>
      </c>
      <c r="S32" t="s">
        <v>27</v>
      </c>
      <c r="T32" s="16" t="s">
        <v>28</v>
      </c>
      <c r="U32" t="s">
        <v>29</v>
      </c>
    </row>
    <row r="33" spans="1:21" x14ac:dyDescent="0.25">
      <c r="A33">
        <v>32</v>
      </c>
      <c r="B33">
        <v>18400000</v>
      </c>
      <c r="C33">
        <v>2300000</v>
      </c>
      <c r="D33" t="e">
        <f>+VLOOKUP(A33,'2023'!#REF!,29,0)</f>
        <v>#REF!</v>
      </c>
      <c r="E33" t="e">
        <f t="shared" si="0"/>
        <v>#REF!</v>
      </c>
      <c r="F33">
        <v>8</v>
      </c>
      <c r="G33" t="e">
        <f>+VLOOKUP(A33,'2023'!#REF!,21,0)</f>
        <v>#REF!</v>
      </c>
      <c r="H33" t="e">
        <f t="shared" si="1"/>
        <v>#REF!</v>
      </c>
      <c r="I33" t="s">
        <v>76</v>
      </c>
      <c r="J33" t="s">
        <v>18</v>
      </c>
      <c r="K33" t="s">
        <v>19</v>
      </c>
      <c r="L33" t="s">
        <v>20</v>
      </c>
      <c r="M33" t="s">
        <v>122</v>
      </c>
      <c r="N33" t="s">
        <v>123</v>
      </c>
      <c r="O33" t="s">
        <v>78</v>
      </c>
      <c r="P33" t="s">
        <v>79</v>
      </c>
      <c r="Q33" t="s">
        <v>83</v>
      </c>
      <c r="R33" t="s">
        <v>124</v>
      </c>
      <c r="S33" t="s">
        <v>27</v>
      </c>
      <c r="T33" s="16" t="s">
        <v>28</v>
      </c>
      <c r="U33" t="s">
        <v>29</v>
      </c>
    </row>
    <row r="34" spans="1:21" x14ac:dyDescent="0.25">
      <c r="A34">
        <v>33</v>
      </c>
      <c r="B34">
        <v>18400000</v>
      </c>
      <c r="C34">
        <v>2300000</v>
      </c>
      <c r="D34" t="e">
        <f>+VLOOKUP(A34,'2023'!#REF!,29,0)</f>
        <v>#REF!</v>
      </c>
      <c r="E34" t="e">
        <f t="shared" si="0"/>
        <v>#REF!</v>
      </c>
      <c r="F34">
        <v>8</v>
      </c>
      <c r="G34" t="e">
        <f>+VLOOKUP(A34,'2023'!#REF!,21,0)</f>
        <v>#REF!</v>
      </c>
      <c r="H34" t="e">
        <f t="shared" si="1"/>
        <v>#REF!</v>
      </c>
      <c r="I34" t="s">
        <v>76</v>
      </c>
      <c r="J34" t="s">
        <v>18</v>
      </c>
      <c r="K34" t="s">
        <v>19</v>
      </c>
      <c r="L34" t="s">
        <v>20</v>
      </c>
      <c r="M34" t="s">
        <v>125</v>
      </c>
      <c r="N34" t="s">
        <v>126</v>
      </c>
      <c r="O34" t="s">
        <v>78</v>
      </c>
      <c r="P34" t="s">
        <v>79</v>
      </c>
      <c r="Q34" t="s">
        <v>83</v>
      </c>
      <c r="R34" t="s">
        <v>127</v>
      </c>
      <c r="S34" t="s">
        <v>27</v>
      </c>
      <c r="T34" s="16" t="s">
        <v>128</v>
      </c>
      <c r="U34" t="s">
        <v>33</v>
      </c>
    </row>
    <row r="35" spans="1:21" x14ac:dyDescent="0.25">
      <c r="A35">
        <v>34</v>
      </c>
      <c r="B35">
        <v>22400000</v>
      </c>
      <c r="C35">
        <v>2800000</v>
      </c>
      <c r="D35" t="e">
        <f>+VLOOKUP(A35,'2023'!#REF!,29,0)</f>
        <v>#REF!</v>
      </c>
      <c r="E35" t="e">
        <f t="shared" si="0"/>
        <v>#REF!</v>
      </c>
      <c r="F35">
        <v>8</v>
      </c>
      <c r="G35" t="e">
        <f>+VLOOKUP(A35,'2023'!#REF!,21,0)</f>
        <v>#REF!</v>
      </c>
      <c r="H35" t="e">
        <f t="shared" si="1"/>
        <v>#REF!</v>
      </c>
      <c r="I35" t="s">
        <v>48</v>
      </c>
      <c r="J35" t="s">
        <v>18</v>
      </c>
      <c r="K35" t="s">
        <v>19</v>
      </c>
      <c r="L35" t="s">
        <v>20</v>
      </c>
      <c r="M35" t="s">
        <v>129</v>
      </c>
      <c r="N35" t="s">
        <v>22</v>
      </c>
      <c r="O35" t="s">
        <v>50</v>
      </c>
      <c r="P35" t="s">
        <v>51</v>
      </c>
      <c r="Q35" t="s">
        <v>130</v>
      </c>
      <c r="R35" t="s">
        <v>131</v>
      </c>
      <c r="S35" t="s">
        <v>27</v>
      </c>
      <c r="T35" s="16" t="s">
        <v>132</v>
      </c>
      <c r="U35" t="s">
        <v>33</v>
      </c>
    </row>
    <row r="36" spans="1:21" x14ac:dyDescent="0.25">
      <c r="A36">
        <v>35</v>
      </c>
      <c r="B36">
        <v>24800000</v>
      </c>
      <c r="C36">
        <v>3100000</v>
      </c>
      <c r="D36" t="e">
        <f>+VLOOKUP(A36,'2023'!#REF!,29,0)</f>
        <v>#REF!</v>
      </c>
      <c r="E36" t="e">
        <f t="shared" si="0"/>
        <v>#REF!</v>
      </c>
      <c r="F36">
        <v>8</v>
      </c>
      <c r="G36" t="e">
        <f>+VLOOKUP(A36,'2023'!#REF!,21,0)</f>
        <v>#REF!</v>
      </c>
      <c r="H36" t="e">
        <f t="shared" si="1"/>
        <v>#REF!</v>
      </c>
      <c r="I36" t="s">
        <v>17</v>
      </c>
      <c r="J36" t="s">
        <v>18</v>
      </c>
      <c r="K36" t="s">
        <v>19</v>
      </c>
      <c r="L36" t="s">
        <v>20</v>
      </c>
      <c r="M36" t="s">
        <v>133</v>
      </c>
      <c r="N36" t="s">
        <v>22</v>
      </c>
      <c r="O36" t="s">
        <v>23</v>
      </c>
      <c r="P36" t="s">
        <v>24</v>
      </c>
      <c r="Q36" t="s">
        <v>134</v>
      </c>
      <c r="R36" t="s">
        <v>134</v>
      </c>
      <c r="S36" t="s">
        <v>27</v>
      </c>
      <c r="T36" s="16" t="s">
        <v>28</v>
      </c>
      <c r="U36" t="s">
        <v>33</v>
      </c>
    </row>
    <row r="37" spans="1:21" x14ac:dyDescent="0.25">
      <c r="A37">
        <v>36</v>
      </c>
      <c r="B37">
        <v>36160000</v>
      </c>
      <c r="C37">
        <v>4520000</v>
      </c>
      <c r="D37" t="e">
        <f>+VLOOKUP(A37,'2023'!#REF!,29,0)</f>
        <v>#REF!</v>
      </c>
      <c r="E37" t="e">
        <f t="shared" si="0"/>
        <v>#REF!</v>
      </c>
      <c r="F37">
        <v>8</v>
      </c>
      <c r="G37" t="e">
        <f>+VLOOKUP(A37,'2023'!#REF!,21,0)</f>
        <v>#REF!</v>
      </c>
      <c r="H37" t="e">
        <f t="shared" si="1"/>
        <v>#REF!</v>
      </c>
      <c r="I37" t="s">
        <v>17</v>
      </c>
      <c r="J37" t="s">
        <v>18</v>
      </c>
      <c r="K37" t="s">
        <v>19</v>
      </c>
      <c r="L37" t="s">
        <v>20</v>
      </c>
      <c r="M37" t="s">
        <v>135</v>
      </c>
      <c r="N37" t="s">
        <v>136</v>
      </c>
      <c r="O37" t="s">
        <v>23</v>
      </c>
      <c r="P37" t="s">
        <v>24</v>
      </c>
      <c r="Q37" t="s">
        <v>137</v>
      </c>
      <c r="R37" t="s">
        <v>138</v>
      </c>
      <c r="S37" t="s">
        <v>46</v>
      </c>
      <c r="T37" s="16" t="s">
        <v>47</v>
      </c>
      <c r="U37" t="s">
        <v>33</v>
      </c>
    </row>
    <row r="38" spans="1:21" x14ac:dyDescent="0.25">
      <c r="A38">
        <v>37</v>
      </c>
      <c r="B38">
        <v>36160000</v>
      </c>
      <c r="C38">
        <v>4520000</v>
      </c>
      <c r="D38" t="e">
        <f>+VLOOKUP(A38,'2023'!#REF!,29,0)</f>
        <v>#REF!</v>
      </c>
      <c r="E38" t="e">
        <f t="shared" si="0"/>
        <v>#REF!</v>
      </c>
      <c r="F38">
        <v>8</v>
      </c>
      <c r="G38" t="e">
        <f>+VLOOKUP(A38,'2023'!#REF!,21,0)</f>
        <v>#REF!</v>
      </c>
      <c r="H38" t="e">
        <f t="shared" si="1"/>
        <v>#REF!</v>
      </c>
      <c r="I38" t="s">
        <v>48</v>
      </c>
      <c r="J38" t="s">
        <v>18</v>
      </c>
      <c r="K38" t="s">
        <v>19</v>
      </c>
      <c r="L38" t="s">
        <v>20</v>
      </c>
      <c r="M38" t="s">
        <v>139</v>
      </c>
      <c r="N38" t="s">
        <v>140</v>
      </c>
      <c r="O38" t="s">
        <v>50</v>
      </c>
      <c r="P38" t="s">
        <v>51</v>
      </c>
      <c r="Q38" t="s">
        <v>141</v>
      </c>
      <c r="R38" t="s">
        <v>142</v>
      </c>
      <c r="S38" t="s">
        <v>46</v>
      </c>
      <c r="T38" s="16" t="s">
        <v>143</v>
      </c>
      <c r="U38" t="s">
        <v>29</v>
      </c>
    </row>
    <row r="39" spans="1:21" x14ac:dyDescent="0.25">
      <c r="A39">
        <v>38</v>
      </c>
      <c r="B39">
        <v>36160000</v>
      </c>
      <c r="C39">
        <v>4520000</v>
      </c>
      <c r="D39" t="e">
        <f>+VLOOKUP(A39,'2023'!#REF!,29,0)</f>
        <v>#REF!</v>
      </c>
      <c r="E39" t="e">
        <f t="shared" si="0"/>
        <v>#REF!</v>
      </c>
      <c r="F39">
        <v>8</v>
      </c>
      <c r="G39" t="e">
        <f>+VLOOKUP(A39,'2023'!#REF!,21,0)</f>
        <v>#REF!</v>
      </c>
      <c r="H39" t="e">
        <f t="shared" si="1"/>
        <v>#REF!</v>
      </c>
      <c r="I39" t="s">
        <v>17</v>
      </c>
      <c r="J39" t="s">
        <v>18</v>
      </c>
      <c r="K39" t="s">
        <v>19</v>
      </c>
      <c r="L39" t="s">
        <v>20</v>
      </c>
      <c r="M39" t="s">
        <v>144</v>
      </c>
      <c r="N39" t="s">
        <v>145</v>
      </c>
      <c r="O39" t="s">
        <v>23</v>
      </c>
      <c r="P39" t="s">
        <v>24</v>
      </c>
      <c r="Q39" t="s">
        <v>146</v>
      </c>
      <c r="R39" t="s">
        <v>147</v>
      </c>
      <c r="S39" t="s">
        <v>46</v>
      </c>
      <c r="T39" s="16" t="s">
        <v>47</v>
      </c>
      <c r="U39" t="s">
        <v>29</v>
      </c>
    </row>
    <row r="40" spans="1:21" x14ac:dyDescent="0.25">
      <c r="A40">
        <v>39</v>
      </c>
      <c r="B40">
        <v>36160000</v>
      </c>
      <c r="C40">
        <v>4520000</v>
      </c>
      <c r="D40" t="e">
        <f>+VLOOKUP(A40,'2023'!#REF!,29,0)</f>
        <v>#REF!</v>
      </c>
      <c r="E40" t="e">
        <f t="shared" si="0"/>
        <v>#REF!</v>
      </c>
      <c r="F40">
        <v>8</v>
      </c>
      <c r="G40" t="e">
        <f>+VLOOKUP(A40,'2023'!#REF!,21,0)</f>
        <v>#REF!</v>
      </c>
      <c r="H40" t="e">
        <f t="shared" si="1"/>
        <v>#REF!</v>
      </c>
      <c r="I40" t="s">
        <v>48</v>
      </c>
      <c r="J40" t="s">
        <v>18</v>
      </c>
      <c r="K40" t="s">
        <v>19</v>
      </c>
      <c r="L40" t="s">
        <v>20</v>
      </c>
      <c r="M40" t="s">
        <v>148</v>
      </c>
      <c r="N40" t="s">
        <v>22</v>
      </c>
      <c r="O40" t="s">
        <v>50</v>
      </c>
      <c r="P40" t="s">
        <v>51</v>
      </c>
      <c r="Q40" t="s">
        <v>134</v>
      </c>
      <c r="R40" t="s">
        <v>134</v>
      </c>
      <c r="S40" t="s">
        <v>46</v>
      </c>
      <c r="T40" s="16" t="s">
        <v>47</v>
      </c>
      <c r="U40" t="s">
        <v>33</v>
      </c>
    </row>
    <row r="41" spans="1:21" x14ac:dyDescent="0.25">
      <c r="A41">
        <v>40</v>
      </c>
      <c r="B41">
        <v>36160000</v>
      </c>
      <c r="C41">
        <v>4520000</v>
      </c>
      <c r="D41" t="e">
        <f>+VLOOKUP(A41,'2023'!#REF!,29,0)</f>
        <v>#REF!</v>
      </c>
      <c r="E41" t="e">
        <f t="shared" si="0"/>
        <v>#REF!</v>
      </c>
      <c r="F41">
        <v>8</v>
      </c>
      <c r="G41" t="e">
        <f>+VLOOKUP(A41,'2023'!#REF!,21,0)</f>
        <v>#REF!</v>
      </c>
      <c r="H41" t="e">
        <f t="shared" si="1"/>
        <v>#REF!</v>
      </c>
      <c r="I41" t="s">
        <v>17</v>
      </c>
      <c r="J41" t="s">
        <v>18</v>
      </c>
      <c r="K41" t="s">
        <v>19</v>
      </c>
      <c r="L41" t="s">
        <v>20</v>
      </c>
      <c r="M41" t="s">
        <v>149</v>
      </c>
      <c r="N41" t="s">
        <v>22</v>
      </c>
      <c r="O41" t="s">
        <v>23</v>
      </c>
      <c r="P41" t="s">
        <v>24</v>
      </c>
      <c r="Q41" t="s">
        <v>150</v>
      </c>
      <c r="R41" t="s">
        <v>151</v>
      </c>
      <c r="S41" t="s">
        <v>46</v>
      </c>
      <c r="T41" s="16" t="s">
        <v>47</v>
      </c>
      <c r="U41" t="s">
        <v>29</v>
      </c>
    </row>
    <row r="42" spans="1:21" x14ac:dyDescent="0.25">
      <c r="A42">
        <v>41</v>
      </c>
      <c r="B42">
        <v>36160000</v>
      </c>
      <c r="C42">
        <v>4520000</v>
      </c>
      <c r="D42" t="e">
        <f>+VLOOKUP(A42,'2023'!#REF!,29,0)</f>
        <v>#REF!</v>
      </c>
      <c r="E42" t="e">
        <f t="shared" si="0"/>
        <v>#REF!</v>
      </c>
      <c r="F42">
        <v>8</v>
      </c>
      <c r="G42" t="e">
        <f>+VLOOKUP(A42,'2023'!#REF!,21,0)</f>
        <v>#REF!</v>
      </c>
      <c r="H42" t="e">
        <f t="shared" si="1"/>
        <v>#REF!</v>
      </c>
      <c r="I42" t="s">
        <v>17</v>
      </c>
      <c r="J42" t="s">
        <v>18</v>
      </c>
      <c r="K42" t="s">
        <v>19</v>
      </c>
      <c r="L42" t="s">
        <v>20</v>
      </c>
      <c r="M42" t="s">
        <v>152</v>
      </c>
      <c r="N42" t="s">
        <v>22</v>
      </c>
      <c r="O42" t="s">
        <v>23</v>
      </c>
      <c r="P42" t="s">
        <v>24</v>
      </c>
      <c r="Q42" t="s">
        <v>150</v>
      </c>
      <c r="R42" t="s">
        <v>153</v>
      </c>
      <c r="S42" t="s">
        <v>46</v>
      </c>
      <c r="T42" s="16" t="s">
        <v>154</v>
      </c>
      <c r="U42" t="s">
        <v>29</v>
      </c>
    </row>
    <row r="43" spans="1:21" x14ac:dyDescent="0.25">
      <c r="A43">
        <v>42</v>
      </c>
      <c r="B43">
        <v>36160000</v>
      </c>
      <c r="C43">
        <v>4520000</v>
      </c>
      <c r="D43" t="e">
        <f>+VLOOKUP(A43,'2023'!#REF!,29,0)</f>
        <v>#REF!</v>
      </c>
      <c r="E43" t="e">
        <f t="shared" si="0"/>
        <v>#REF!</v>
      </c>
      <c r="F43">
        <v>8</v>
      </c>
      <c r="G43" t="e">
        <f>+VLOOKUP(A43,'2023'!#REF!,21,0)</f>
        <v>#REF!</v>
      </c>
      <c r="H43" t="e">
        <f t="shared" si="1"/>
        <v>#REF!</v>
      </c>
      <c r="I43" t="s">
        <v>17</v>
      </c>
      <c r="J43" t="s">
        <v>18</v>
      </c>
      <c r="K43" t="s">
        <v>19</v>
      </c>
      <c r="L43" t="s">
        <v>20</v>
      </c>
      <c r="M43" t="s">
        <v>155</v>
      </c>
      <c r="N43" t="s">
        <v>22</v>
      </c>
      <c r="O43" t="s">
        <v>23</v>
      </c>
      <c r="P43" t="s">
        <v>24</v>
      </c>
      <c r="Q43" t="s">
        <v>150</v>
      </c>
      <c r="R43" t="s">
        <v>156</v>
      </c>
      <c r="S43" t="s">
        <v>46</v>
      </c>
      <c r="T43" s="16" t="s">
        <v>47</v>
      </c>
      <c r="U43" t="s">
        <v>29</v>
      </c>
    </row>
    <row r="44" spans="1:21" x14ac:dyDescent="0.25">
      <c r="A44">
        <v>43</v>
      </c>
      <c r="B44">
        <v>36160000</v>
      </c>
      <c r="C44">
        <v>4520000</v>
      </c>
      <c r="D44" t="e">
        <f>+VLOOKUP(A44,'2023'!#REF!,29,0)</f>
        <v>#REF!</v>
      </c>
      <c r="E44" t="e">
        <f t="shared" si="0"/>
        <v>#REF!</v>
      </c>
      <c r="F44">
        <v>8</v>
      </c>
      <c r="H44" t="b">
        <f t="shared" si="1"/>
        <v>0</v>
      </c>
      <c r="I44" t="s">
        <v>17</v>
      </c>
      <c r="J44" t="s">
        <v>18</v>
      </c>
      <c r="K44" t="s">
        <v>19</v>
      </c>
      <c r="L44" t="s">
        <v>20</v>
      </c>
      <c r="M44" t="s">
        <v>157</v>
      </c>
      <c r="N44" t="s">
        <v>22</v>
      </c>
      <c r="O44" t="s">
        <v>23</v>
      </c>
      <c r="P44" t="s">
        <v>24</v>
      </c>
      <c r="Q44" t="s">
        <v>158</v>
      </c>
      <c r="R44" t="s">
        <v>159</v>
      </c>
      <c r="S44" t="s">
        <v>46</v>
      </c>
      <c r="T44" s="16" t="s">
        <v>160</v>
      </c>
      <c r="U44" t="s">
        <v>29</v>
      </c>
    </row>
    <row r="45" spans="1:21" x14ac:dyDescent="0.25">
      <c r="A45">
        <v>44</v>
      </c>
      <c r="B45">
        <v>18400000</v>
      </c>
      <c r="C45">
        <v>2300000</v>
      </c>
      <c r="D45" t="e">
        <f>+VLOOKUP(A45,'2023'!#REF!,29,0)</f>
        <v>#REF!</v>
      </c>
      <c r="E45" t="e">
        <f t="shared" si="0"/>
        <v>#REF!</v>
      </c>
      <c r="F45">
        <v>8</v>
      </c>
      <c r="H45" t="b">
        <f t="shared" si="1"/>
        <v>0</v>
      </c>
      <c r="I45" t="s">
        <v>17</v>
      </c>
      <c r="J45" t="s">
        <v>18</v>
      </c>
      <c r="K45" t="s">
        <v>19</v>
      </c>
      <c r="L45" t="s">
        <v>20</v>
      </c>
      <c r="M45" t="s">
        <v>161</v>
      </c>
      <c r="N45" t="s">
        <v>22</v>
      </c>
      <c r="O45" t="s">
        <v>23</v>
      </c>
      <c r="P45" t="s">
        <v>24</v>
      </c>
      <c r="Q45" t="s">
        <v>162</v>
      </c>
      <c r="R45" t="s">
        <v>163</v>
      </c>
      <c r="S45" t="s">
        <v>27</v>
      </c>
      <c r="T45" s="16" t="s">
        <v>22</v>
      </c>
      <c r="U45" t="s">
        <v>33</v>
      </c>
    </row>
    <row r="46" spans="1:21" x14ac:dyDescent="0.25">
      <c r="A46">
        <v>45</v>
      </c>
      <c r="B46">
        <v>30800000</v>
      </c>
      <c r="C46">
        <v>2800000</v>
      </c>
      <c r="D46" t="e">
        <f>+VLOOKUP(A46,'2023'!#REF!,29,0)</f>
        <v>#REF!</v>
      </c>
      <c r="E46" t="e">
        <f t="shared" si="0"/>
        <v>#REF!</v>
      </c>
      <c r="F46">
        <v>11</v>
      </c>
      <c r="H46" t="b">
        <f t="shared" si="1"/>
        <v>0</v>
      </c>
      <c r="I46" t="s">
        <v>17</v>
      </c>
      <c r="J46" t="s">
        <v>18</v>
      </c>
      <c r="K46" t="s">
        <v>19</v>
      </c>
      <c r="L46" t="s">
        <v>20</v>
      </c>
      <c r="M46" t="s">
        <v>164</v>
      </c>
      <c r="N46" t="s">
        <v>22</v>
      </c>
      <c r="O46" t="s">
        <v>23</v>
      </c>
      <c r="P46" t="s">
        <v>24</v>
      </c>
      <c r="Q46" t="s">
        <v>165</v>
      </c>
      <c r="R46" t="s">
        <v>166</v>
      </c>
      <c r="S46" t="s">
        <v>27</v>
      </c>
      <c r="T46" s="16" t="s">
        <v>160</v>
      </c>
      <c r="U46" t="s">
        <v>29</v>
      </c>
    </row>
    <row r="47" spans="1:21" x14ac:dyDescent="0.25">
      <c r="A47">
        <v>45</v>
      </c>
      <c r="B47">
        <v>1</v>
      </c>
      <c r="C47">
        <v>0</v>
      </c>
      <c r="D47" t="e">
        <f>+VLOOKUP(A47,'2023'!#REF!,29,0)</f>
        <v>#REF!</v>
      </c>
      <c r="E47" t="e">
        <f t="shared" si="0"/>
        <v>#REF!</v>
      </c>
      <c r="F47">
        <v>8</v>
      </c>
      <c r="H47" t="b">
        <f t="shared" si="1"/>
        <v>0</v>
      </c>
      <c r="I47" t="s">
        <v>76</v>
      </c>
      <c r="J47" t="s">
        <v>18</v>
      </c>
      <c r="K47" t="s">
        <v>19</v>
      </c>
      <c r="L47" t="s">
        <v>20</v>
      </c>
      <c r="M47" t="s">
        <v>164</v>
      </c>
      <c r="N47" t="s">
        <v>22</v>
      </c>
      <c r="O47" t="s">
        <v>78</v>
      </c>
      <c r="P47" t="s">
        <v>79</v>
      </c>
      <c r="Q47" t="s">
        <v>134</v>
      </c>
      <c r="R47" t="s">
        <v>134</v>
      </c>
      <c r="S47" t="s">
        <v>27</v>
      </c>
      <c r="T47" s="16" t="s">
        <v>160</v>
      </c>
      <c r="U47" t="s">
        <v>29</v>
      </c>
    </row>
    <row r="48" spans="1:21" x14ac:dyDescent="0.25">
      <c r="A48">
        <v>46</v>
      </c>
      <c r="B48">
        <v>36160000</v>
      </c>
      <c r="C48">
        <v>4520000</v>
      </c>
      <c r="D48" t="e">
        <f>+VLOOKUP(A48,'2023'!#REF!,29,0)</f>
        <v>#REF!</v>
      </c>
      <c r="E48" t="e">
        <f t="shared" si="0"/>
        <v>#REF!</v>
      </c>
      <c r="F48">
        <v>8</v>
      </c>
      <c r="G48" t="e">
        <f>+VLOOKUP(A48,'2023'!#REF!,21,0)</f>
        <v>#REF!</v>
      </c>
      <c r="H48" t="e">
        <f t="shared" si="1"/>
        <v>#REF!</v>
      </c>
      <c r="I48" t="s">
        <v>48</v>
      </c>
      <c r="J48" t="s">
        <v>18</v>
      </c>
      <c r="K48" t="s">
        <v>19</v>
      </c>
      <c r="L48" t="s">
        <v>20</v>
      </c>
      <c r="M48" t="s">
        <v>167</v>
      </c>
      <c r="N48" t="s">
        <v>168</v>
      </c>
      <c r="O48" t="s">
        <v>50</v>
      </c>
      <c r="P48" t="s">
        <v>51</v>
      </c>
      <c r="Q48" t="s">
        <v>134</v>
      </c>
      <c r="R48" t="s">
        <v>134</v>
      </c>
      <c r="S48" t="s">
        <v>46</v>
      </c>
      <c r="T48" s="16" t="s">
        <v>47</v>
      </c>
      <c r="U48" t="s">
        <v>29</v>
      </c>
    </row>
    <row r="49" spans="1:21" x14ac:dyDescent="0.25">
      <c r="A49">
        <v>47</v>
      </c>
      <c r="B49">
        <v>36160000</v>
      </c>
      <c r="C49">
        <v>4520000</v>
      </c>
      <c r="D49" t="e">
        <f>+VLOOKUP(A49,'2023'!#REF!,29,0)</f>
        <v>#REF!</v>
      </c>
      <c r="E49" t="e">
        <f t="shared" si="0"/>
        <v>#REF!</v>
      </c>
      <c r="F49">
        <v>8</v>
      </c>
      <c r="H49" t="b">
        <f t="shared" si="1"/>
        <v>0</v>
      </c>
      <c r="I49" t="s">
        <v>48</v>
      </c>
      <c r="J49" t="s">
        <v>18</v>
      </c>
      <c r="K49" t="s">
        <v>19</v>
      </c>
      <c r="L49" t="s">
        <v>20</v>
      </c>
      <c r="M49" t="s">
        <v>169</v>
      </c>
      <c r="N49" t="s">
        <v>22</v>
      </c>
      <c r="O49" t="s">
        <v>50</v>
      </c>
      <c r="P49" t="s">
        <v>51</v>
      </c>
      <c r="Q49" t="s">
        <v>134</v>
      </c>
      <c r="R49" t="s">
        <v>134</v>
      </c>
      <c r="S49" t="s">
        <v>46</v>
      </c>
      <c r="T49" s="16" t="s">
        <v>47</v>
      </c>
      <c r="U49" t="s">
        <v>33</v>
      </c>
    </row>
    <row r="50" spans="1:21" x14ac:dyDescent="0.25">
      <c r="A50">
        <v>48</v>
      </c>
      <c r="B50">
        <v>36160000</v>
      </c>
      <c r="C50">
        <v>4520000</v>
      </c>
      <c r="D50" t="e">
        <f>+VLOOKUP(A50,'2023'!#REF!,29,0)</f>
        <v>#REF!</v>
      </c>
      <c r="E50" t="e">
        <f t="shared" si="0"/>
        <v>#REF!</v>
      </c>
      <c r="F50">
        <v>8</v>
      </c>
      <c r="H50" t="b">
        <f t="shared" si="1"/>
        <v>0</v>
      </c>
      <c r="I50" t="s">
        <v>48</v>
      </c>
      <c r="J50" t="s">
        <v>18</v>
      </c>
      <c r="K50" t="s">
        <v>19</v>
      </c>
      <c r="L50" t="s">
        <v>20</v>
      </c>
      <c r="M50" t="s">
        <v>170</v>
      </c>
      <c r="N50" t="s">
        <v>22</v>
      </c>
      <c r="O50" t="s">
        <v>50</v>
      </c>
      <c r="P50" t="s">
        <v>51</v>
      </c>
      <c r="Q50" t="s">
        <v>134</v>
      </c>
      <c r="R50" t="s">
        <v>134</v>
      </c>
      <c r="S50" t="s">
        <v>46</v>
      </c>
      <c r="T50" s="16" t="s">
        <v>47</v>
      </c>
      <c r="U50" t="s">
        <v>33</v>
      </c>
    </row>
    <row r="51" spans="1:21" x14ac:dyDescent="0.25">
      <c r="A51">
        <v>49</v>
      </c>
      <c r="B51">
        <v>36160000</v>
      </c>
      <c r="C51">
        <v>4520000</v>
      </c>
      <c r="D51" t="e">
        <f>+VLOOKUP(A51,'2023'!#REF!,29,0)</f>
        <v>#REF!</v>
      </c>
      <c r="E51" t="e">
        <f t="shared" si="0"/>
        <v>#REF!</v>
      </c>
      <c r="F51">
        <v>8</v>
      </c>
      <c r="G51" t="e">
        <f>+VLOOKUP(A51,'2023'!#REF!,21,0)</f>
        <v>#REF!</v>
      </c>
      <c r="H51" t="e">
        <f t="shared" si="1"/>
        <v>#REF!</v>
      </c>
      <c r="I51" t="s">
        <v>48</v>
      </c>
      <c r="J51" t="s">
        <v>18</v>
      </c>
      <c r="K51" t="s">
        <v>19</v>
      </c>
      <c r="L51" t="s">
        <v>20</v>
      </c>
      <c r="M51" t="s">
        <v>171</v>
      </c>
      <c r="N51" t="s">
        <v>172</v>
      </c>
      <c r="O51" t="s">
        <v>50</v>
      </c>
      <c r="P51" t="s">
        <v>51</v>
      </c>
      <c r="Q51" t="s">
        <v>134</v>
      </c>
      <c r="R51" t="s">
        <v>134</v>
      </c>
      <c r="S51" t="s">
        <v>46</v>
      </c>
      <c r="T51" s="16" t="s">
        <v>47</v>
      </c>
      <c r="U51" t="s">
        <v>29</v>
      </c>
    </row>
    <row r="52" spans="1:21" x14ac:dyDescent="0.25">
      <c r="A52">
        <v>50</v>
      </c>
      <c r="B52">
        <v>36160000</v>
      </c>
      <c r="C52">
        <v>4520000</v>
      </c>
      <c r="D52" t="e">
        <f>+VLOOKUP(A52,'2023'!#REF!,29,0)</f>
        <v>#REF!</v>
      </c>
      <c r="E52" t="e">
        <f t="shared" si="0"/>
        <v>#REF!</v>
      </c>
      <c r="F52">
        <v>8</v>
      </c>
      <c r="H52" t="b">
        <f t="shared" si="1"/>
        <v>0</v>
      </c>
      <c r="I52" t="s">
        <v>48</v>
      </c>
      <c r="J52" t="s">
        <v>18</v>
      </c>
      <c r="K52" t="s">
        <v>19</v>
      </c>
      <c r="L52" t="s">
        <v>20</v>
      </c>
      <c r="M52" t="s">
        <v>173</v>
      </c>
      <c r="N52" t="s">
        <v>174</v>
      </c>
      <c r="O52" t="s">
        <v>50</v>
      </c>
      <c r="P52" t="s">
        <v>51</v>
      </c>
      <c r="Q52" t="s">
        <v>134</v>
      </c>
      <c r="R52" t="s">
        <v>134</v>
      </c>
      <c r="S52" t="s">
        <v>46</v>
      </c>
      <c r="T52" s="16" t="s">
        <v>47</v>
      </c>
      <c r="U52" t="s">
        <v>33</v>
      </c>
    </row>
    <row r="53" spans="1:21" x14ac:dyDescent="0.25">
      <c r="A53">
        <v>51</v>
      </c>
      <c r="B53">
        <v>36160000</v>
      </c>
      <c r="C53">
        <v>4520000</v>
      </c>
      <c r="D53" t="e">
        <f>+VLOOKUP(A53,'2023'!#REF!,29,0)</f>
        <v>#REF!</v>
      </c>
      <c r="E53" t="e">
        <f t="shared" si="0"/>
        <v>#REF!</v>
      </c>
      <c r="F53">
        <v>8</v>
      </c>
      <c r="H53" t="b">
        <f t="shared" si="1"/>
        <v>0</v>
      </c>
      <c r="I53" t="s">
        <v>48</v>
      </c>
      <c r="J53" t="s">
        <v>18</v>
      </c>
      <c r="K53" t="s">
        <v>19</v>
      </c>
      <c r="L53" t="s">
        <v>20</v>
      </c>
      <c r="M53" t="s">
        <v>175</v>
      </c>
      <c r="N53" t="s">
        <v>22</v>
      </c>
      <c r="O53" t="s">
        <v>50</v>
      </c>
      <c r="P53" t="s">
        <v>51</v>
      </c>
      <c r="Q53" t="s">
        <v>134</v>
      </c>
      <c r="R53" t="s">
        <v>134</v>
      </c>
      <c r="S53" t="s">
        <v>46</v>
      </c>
      <c r="T53" s="16" t="s">
        <v>47</v>
      </c>
      <c r="U53" t="s">
        <v>33</v>
      </c>
    </row>
    <row r="54" spans="1:21" x14ac:dyDescent="0.25">
      <c r="A54">
        <v>52</v>
      </c>
      <c r="B54">
        <v>36160000</v>
      </c>
      <c r="C54">
        <v>4520000</v>
      </c>
      <c r="D54" t="e">
        <f>+VLOOKUP(A54,'2023'!#REF!,29,0)</f>
        <v>#REF!</v>
      </c>
      <c r="E54" t="e">
        <f t="shared" si="0"/>
        <v>#REF!</v>
      </c>
      <c r="F54">
        <v>8</v>
      </c>
      <c r="H54" t="b">
        <f t="shared" si="1"/>
        <v>0</v>
      </c>
      <c r="I54" t="s">
        <v>48</v>
      </c>
      <c r="J54" t="s">
        <v>18</v>
      </c>
      <c r="K54" t="s">
        <v>19</v>
      </c>
      <c r="L54" t="s">
        <v>20</v>
      </c>
      <c r="M54" t="s">
        <v>176</v>
      </c>
      <c r="N54" t="s">
        <v>22</v>
      </c>
      <c r="O54" t="s">
        <v>50</v>
      </c>
      <c r="P54" t="s">
        <v>51</v>
      </c>
      <c r="Q54" t="s">
        <v>134</v>
      </c>
      <c r="R54" t="s">
        <v>134</v>
      </c>
      <c r="S54" t="s">
        <v>46</v>
      </c>
      <c r="T54" s="16" t="s">
        <v>47</v>
      </c>
      <c r="U54" t="s">
        <v>33</v>
      </c>
    </row>
    <row r="55" spans="1:21" x14ac:dyDescent="0.25">
      <c r="A55">
        <v>53</v>
      </c>
      <c r="B55">
        <v>36160000</v>
      </c>
      <c r="C55">
        <v>4520000</v>
      </c>
      <c r="D55" t="e">
        <f>+VLOOKUP(A55,'2023'!#REF!,29,0)</f>
        <v>#REF!</v>
      </c>
      <c r="E55" t="e">
        <f t="shared" si="0"/>
        <v>#REF!</v>
      </c>
      <c r="F55">
        <v>8</v>
      </c>
      <c r="H55" t="b">
        <f t="shared" si="1"/>
        <v>0</v>
      </c>
      <c r="I55" t="s">
        <v>48</v>
      </c>
      <c r="J55" t="s">
        <v>18</v>
      </c>
      <c r="K55" t="s">
        <v>19</v>
      </c>
      <c r="L55" t="s">
        <v>20</v>
      </c>
      <c r="M55" t="s">
        <v>177</v>
      </c>
      <c r="N55" t="s">
        <v>22</v>
      </c>
      <c r="O55" t="s">
        <v>50</v>
      </c>
      <c r="P55" t="s">
        <v>51</v>
      </c>
      <c r="Q55" t="s">
        <v>134</v>
      </c>
      <c r="R55" t="s">
        <v>134</v>
      </c>
      <c r="S55" t="s">
        <v>46</v>
      </c>
      <c r="T55" s="16" t="s">
        <v>47</v>
      </c>
      <c r="U55" t="s">
        <v>33</v>
      </c>
    </row>
    <row r="56" spans="1:21" x14ac:dyDescent="0.25">
      <c r="A56">
        <v>54</v>
      </c>
      <c r="B56">
        <v>36160000</v>
      </c>
      <c r="C56">
        <v>4520000</v>
      </c>
      <c r="D56" t="e">
        <f>+VLOOKUP(A56,'2023'!#REF!,29,0)</f>
        <v>#REF!</v>
      </c>
      <c r="E56" t="e">
        <f t="shared" si="0"/>
        <v>#REF!</v>
      </c>
      <c r="F56">
        <v>8</v>
      </c>
      <c r="H56" t="b">
        <f t="shared" si="1"/>
        <v>0</v>
      </c>
      <c r="I56" t="s">
        <v>48</v>
      </c>
      <c r="J56" t="s">
        <v>18</v>
      </c>
      <c r="K56" t="s">
        <v>19</v>
      </c>
      <c r="L56" t="s">
        <v>20</v>
      </c>
      <c r="M56" t="s">
        <v>178</v>
      </c>
      <c r="N56" t="s">
        <v>22</v>
      </c>
      <c r="O56" t="s">
        <v>50</v>
      </c>
      <c r="P56" t="s">
        <v>51</v>
      </c>
      <c r="Q56" t="s">
        <v>134</v>
      </c>
      <c r="R56" t="s">
        <v>134</v>
      </c>
      <c r="S56" t="s">
        <v>46</v>
      </c>
      <c r="T56" s="16" t="s">
        <v>47</v>
      </c>
      <c r="U56" t="s">
        <v>29</v>
      </c>
    </row>
    <row r="57" spans="1:21" x14ac:dyDescent="0.25">
      <c r="A57">
        <v>55</v>
      </c>
      <c r="B57">
        <v>36160000</v>
      </c>
      <c r="C57">
        <v>4520000</v>
      </c>
      <c r="D57" t="e">
        <f>+VLOOKUP(A57,'2023'!#REF!,29,0)</f>
        <v>#REF!</v>
      </c>
      <c r="E57" t="e">
        <f t="shared" si="0"/>
        <v>#REF!</v>
      </c>
      <c r="F57">
        <v>8</v>
      </c>
      <c r="G57" t="e">
        <f>+VLOOKUP(A57,'2023'!#REF!,21,0)</f>
        <v>#REF!</v>
      </c>
      <c r="H57" t="e">
        <f t="shared" si="1"/>
        <v>#REF!</v>
      </c>
      <c r="I57" t="s">
        <v>17</v>
      </c>
      <c r="J57" t="s">
        <v>18</v>
      </c>
      <c r="K57" t="s">
        <v>19</v>
      </c>
      <c r="L57" t="s">
        <v>20</v>
      </c>
      <c r="M57" t="s">
        <v>179</v>
      </c>
      <c r="N57" t="s">
        <v>22</v>
      </c>
      <c r="O57" t="s">
        <v>23</v>
      </c>
      <c r="P57" t="s">
        <v>24</v>
      </c>
      <c r="Q57" t="s">
        <v>180</v>
      </c>
      <c r="R57" t="s">
        <v>181</v>
      </c>
      <c r="S57" t="s">
        <v>46</v>
      </c>
      <c r="T57" s="16" t="s">
        <v>47</v>
      </c>
      <c r="U57" t="s">
        <v>29</v>
      </c>
    </row>
    <row r="58" spans="1:21" x14ac:dyDescent="0.25">
      <c r="A58">
        <v>56</v>
      </c>
      <c r="B58">
        <v>36160000</v>
      </c>
      <c r="C58">
        <v>4520000</v>
      </c>
      <c r="D58" t="e">
        <f>+VLOOKUP(A58,'2023'!#REF!,29,0)</f>
        <v>#REF!</v>
      </c>
      <c r="E58" t="e">
        <f t="shared" si="0"/>
        <v>#REF!</v>
      </c>
      <c r="F58">
        <v>8</v>
      </c>
      <c r="H58" t="b">
        <f t="shared" si="1"/>
        <v>0</v>
      </c>
      <c r="I58" t="s">
        <v>48</v>
      </c>
      <c r="J58" t="s">
        <v>18</v>
      </c>
      <c r="K58" t="s">
        <v>19</v>
      </c>
      <c r="L58" t="s">
        <v>20</v>
      </c>
      <c r="M58" t="s">
        <v>182</v>
      </c>
      <c r="N58" t="s">
        <v>183</v>
      </c>
      <c r="O58" t="s">
        <v>50</v>
      </c>
      <c r="P58" t="s">
        <v>51</v>
      </c>
      <c r="Q58" t="s">
        <v>184</v>
      </c>
      <c r="R58" t="s">
        <v>185</v>
      </c>
      <c r="S58" t="s">
        <v>46</v>
      </c>
      <c r="T58" s="16" t="s">
        <v>75</v>
      </c>
      <c r="U58" t="s">
        <v>33</v>
      </c>
    </row>
    <row r="59" spans="1:21" x14ac:dyDescent="0.25">
      <c r="A59">
        <v>57</v>
      </c>
      <c r="B59">
        <v>48000000</v>
      </c>
      <c r="C59">
        <v>6000000</v>
      </c>
      <c r="D59" t="e">
        <f>+VLOOKUP(A59,'2023'!#REF!,29,0)</f>
        <v>#REF!</v>
      </c>
      <c r="E59" t="e">
        <f t="shared" si="0"/>
        <v>#REF!</v>
      </c>
      <c r="F59">
        <v>8</v>
      </c>
      <c r="G59" t="e">
        <f>+VLOOKUP(A59,'2023'!#REF!,21,0)</f>
        <v>#REF!</v>
      </c>
      <c r="H59" t="e">
        <f t="shared" si="1"/>
        <v>#REF!</v>
      </c>
      <c r="I59" t="s">
        <v>17</v>
      </c>
      <c r="J59" t="s">
        <v>18</v>
      </c>
      <c r="K59" t="s">
        <v>19</v>
      </c>
      <c r="L59" t="s">
        <v>20</v>
      </c>
      <c r="M59" t="s">
        <v>186</v>
      </c>
      <c r="N59" t="s">
        <v>22</v>
      </c>
      <c r="O59" t="s">
        <v>23</v>
      </c>
      <c r="P59" t="s">
        <v>24</v>
      </c>
      <c r="Q59" t="s">
        <v>187</v>
      </c>
      <c r="R59" t="s">
        <v>188</v>
      </c>
      <c r="S59" t="s">
        <v>46</v>
      </c>
      <c r="T59" s="16" t="s">
        <v>47</v>
      </c>
      <c r="U59" t="s">
        <v>29</v>
      </c>
    </row>
    <row r="60" spans="1:21" x14ac:dyDescent="0.25">
      <c r="A60">
        <v>58</v>
      </c>
      <c r="B60">
        <v>36160000</v>
      </c>
      <c r="C60">
        <v>4520000</v>
      </c>
      <c r="D60" t="e">
        <f>+VLOOKUP(A60,'2023'!#REF!,29,0)</f>
        <v>#REF!</v>
      </c>
      <c r="E60" t="e">
        <f t="shared" si="0"/>
        <v>#REF!</v>
      </c>
      <c r="F60">
        <v>8</v>
      </c>
      <c r="G60" t="e">
        <f>+VLOOKUP(A60,'2023'!#REF!,21,0)</f>
        <v>#REF!</v>
      </c>
      <c r="H60" t="e">
        <f t="shared" si="1"/>
        <v>#REF!</v>
      </c>
      <c r="I60" t="s">
        <v>57</v>
      </c>
      <c r="J60" t="s">
        <v>18</v>
      </c>
      <c r="K60" t="s">
        <v>19</v>
      </c>
      <c r="L60" t="s">
        <v>20</v>
      </c>
      <c r="M60" t="s">
        <v>189</v>
      </c>
      <c r="N60" t="s">
        <v>22</v>
      </c>
      <c r="O60" t="s">
        <v>59</v>
      </c>
      <c r="P60" t="s">
        <v>60</v>
      </c>
      <c r="Q60" t="s">
        <v>190</v>
      </c>
      <c r="R60" t="s">
        <v>191</v>
      </c>
      <c r="S60" t="s">
        <v>46</v>
      </c>
      <c r="T60" s="16" t="s">
        <v>47</v>
      </c>
      <c r="U60" t="s">
        <v>29</v>
      </c>
    </row>
    <row r="61" spans="1:21" x14ac:dyDescent="0.25">
      <c r="A61">
        <v>59</v>
      </c>
      <c r="B61">
        <v>18400000</v>
      </c>
      <c r="C61">
        <v>2300000</v>
      </c>
      <c r="D61" t="e">
        <f>+VLOOKUP(A61,'2023'!#REF!,29,0)</f>
        <v>#REF!</v>
      </c>
      <c r="E61" t="e">
        <f t="shared" si="0"/>
        <v>#REF!</v>
      </c>
      <c r="F61">
        <v>8</v>
      </c>
      <c r="G61" t="e">
        <f>+VLOOKUP(A61,'2023'!#REF!,21,0)</f>
        <v>#REF!</v>
      </c>
      <c r="H61" t="e">
        <f t="shared" si="1"/>
        <v>#REF!</v>
      </c>
      <c r="I61" t="s">
        <v>76</v>
      </c>
      <c r="J61" t="s">
        <v>18</v>
      </c>
      <c r="K61" t="s">
        <v>19</v>
      </c>
      <c r="L61" t="s">
        <v>20</v>
      </c>
      <c r="M61" t="s">
        <v>192</v>
      </c>
      <c r="N61" t="s">
        <v>22</v>
      </c>
      <c r="O61" t="s">
        <v>78</v>
      </c>
      <c r="P61" t="s">
        <v>79</v>
      </c>
      <c r="Q61" t="s">
        <v>83</v>
      </c>
      <c r="R61" t="s">
        <v>193</v>
      </c>
      <c r="S61" t="s">
        <v>27</v>
      </c>
      <c r="T61" s="16" t="s">
        <v>28</v>
      </c>
      <c r="U61" t="s">
        <v>33</v>
      </c>
    </row>
    <row r="62" spans="1:21" x14ac:dyDescent="0.25">
      <c r="A62">
        <v>60</v>
      </c>
      <c r="B62">
        <v>40000000</v>
      </c>
      <c r="C62">
        <v>5000000</v>
      </c>
      <c r="D62" t="e">
        <f>+VLOOKUP(A62,'2023'!#REF!,29,0)</f>
        <v>#REF!</v>
      </c>
      <c r="E62" t="e">
        <f t="shared" si="0"/>
        <v>#REF!</v>
      </c>
      <c r="F62">
        <v>8</v>
      </c>
      <c r="G62" t="e">
        <f>+VLOOKUP(A62,'2023'!#REF!,21,0)</f>
        <v>#REF!</v>
      </c>
      <c r="H62" t="e">
        <f t="shared" si="1"/>
        <v>#REF!</v>
      </c>
      <c r="I62" t="s">
        <v>17</v>
      </c>
      <c r="J62" t="s">
        <v>18</v>
      </c>
      <c r="K62" t="s">
        <v>19</v>
      </c>
      <c r="L62" t="s">
        <v>20</v>
      </c>
      <c r="M62" t="s">
        <v>194</v>
      </c>
      <c r="N62" t="s">
        <v>195</v>
      </c>
      <c r="O62" t="s">
        <v>23</v>
      </c>
      <c r="P62" t="s">
        <v>24</v>
      </c>
      <c r="Q62" t="s">
        <v>196</v>
      </c>
      <c r="R62" t="s">
        <v>197</v>
      </c>
      <c r="S62" t="s">
        <v>46</v>
      </c>
      <c r="T62" s="16" t="s">
        <v>47</v>
      </c>
      <c r="U62" t="s">
        <v>29</v>
      </c>
    </row>
    <row r="63" spans="1:21" x14ac:dyDescent="0.25">
      <c r="A63">
        <v>61</v>
      </c>
      <c r="B63">
        <v>40000000</v>
      </c>
      <c r="C63">
        <v>5000000</v>
      </c>
      <c r="D63" t="e">
        <f>+VLOOKUP(A63,'2023'!#REF!,29,0)</f>
        <v>#REF!</v>
      </c>
      <c r="E63" t="e">
        <f t="shared" si="0"/>
        <v>#REF!</v>
      </c>
      <c r="F63">
        <v>8</v>
      </c>
      <c r="H63" t="b">
        <f t="shared" si="1"/>
        <v>0</v>
      </c>
      <c r="I63" t="s">
        <v>17</v>
      </c>
      <c r="J63" t="s">
        <v>18</v>
      </c>
      <c r="K63" t="s">
        <v>19</v>
      </c>
      <c r="L63" t="s">
        <v>20</v>
      </c>
      <c r="M63" t="s">
        <v>198</v>
      </c>
      <c r="N63" t="s">
        <v>22</v>
      </c>
      <c r="O63" t="s">
        <v>23</v>
      </c>
      <c r="P63" t="s">
        <v>24</v>
      </c>
      <c r="Q63" t="s">
        <v>199</v>
      </c>
      <c r="R63" t="s">
        <v>200</v>
      </c>
      <c r="S63" t="s">
        <v>46</v>
      </c>
      <c r="T63" s="16" t="s">
        <v>28</v>
      </c>
      <c r="U63" t="s">
        <v>33</v>
      </c>
    </row>
    <row r="64" spans="1:21" x14ac:dyDescent="0.25">
      <c r="A64">
        <v>62</v>
      </c>
      <c r="B64">
        <v>36160000</v>
      </c>
      <c r="C64">
        <v>4520000</v>
      </c>
      <c r="D64" t="e">
        <f>+VLOOKUP(A64,'2023'!#REF!,29,0)</f>
        <v>#REF!</v>
      </c>
      <c r="E64" t="e">
        <f t="shared" si="0"/>
        <v>#REF!</v>
      </c>
      <c r="F64">
        <v>8</v>
      </c>
      <c r="G64" t="e">
        <f>+VLOOKUP(A64,'2023'!#REF!,21,0)</f>
        <v>#REF!</v>
      </c>
      <c r="H64" t="e">
        <f t="shared" si="1"/>
        <v>#REF!</v>
      </c>
      <c r="I64" t="s">
        <v>17</v>
      </c>
      <c r="J64" t="s">
        <v>18</v>
      </c>
      <c r="K64" t="s">
        <v>19</v>
      </c>
      <c r="L64" t="s">
        <v>20</v>
      </c>
      <c r="M64" t="s">
        <v>201</v>
      </c>
      <c r="N64" t="s">
        <v>22</v>
      </c>
      <c r="O64" t="s">
        <v>23</v>
      </c>
      <c r="P64" t="s">
        <v>24</v>
      </c>
      <c r="Q64" t="s">
        <v>202</v>
      </c>
      <c r="R64" t="s">
        <v>203</v>
      </c>
      <c r="S64" t="s">
        <v>46</v>
      </c>
      <c r="T64" s="16" t="s">
        <v>47</v>
      </c>
      <c r="U64" t="s">
        <v>33</v>
      </c>
    </row>
    <row r="65" spans="1:21" x14ac:dyDescent="0.25">
      <c r="A65">
        <v>63</v>
      </c>
      <c r="B65">
        <v>48000000</v>
      </c>
      <c r="C65">
        <v>6000000</v>
      </c>
      <c r="D65" t="e">
        <f>+VLOOKUP(A65,'2023'!#REF!,29,0)</f>
        <v>#REF!</v>
      </c>
      <c r="E65" t="e">
        <f t="shared" si="0"/>
        <v>#REF!</v>
      </c>
      <c r="F65">
        <v>8</v>
      </c>
      <c r="H65" t="b">
        <f t="shared" si="1"/>
        <v>0</v>
      </c>
      <c r="I65" t="s">
        <v>17</v>
      </c>
      <c r="J65" t="s">
        <v>18</v>
      </c>
      <c r="K65" t="s">
        <v>19</v>
      </c>
      <c r="L65" t="s">
        <v>20</v>
      </c>
      <c r="M65" t="s">
        <v>204</v>
      </c>
      <c r="N65" t="s">
        <v>22</v>
      </c>
      <c r="O65" t="s">
        <v>23</v>
      </c>
      <c r="P65" t="s">
        <v>24</v>
      </c>
      <c r="Q65" t="s">
        <v>205</v>
      </c>
      <c r="R65" t="s">
        <v>206</v>
      </c>
      <c r="S65" t="s">
        <v>46</v>
      </c>
      <c r="T65" s="16" t="s">
        <v>47</v>
      </c>
      <c r="U65" t="s">
        <v>33</v>
      </c>
    </row>
    <row r="66" spans="1:21" x14ac:dyDescent="0.25">
      <c r="A66">
        <v>64</v>
      </c>
      <c r="B66">
        <v>18400000</v>
      </c>
      <c r="C66">
        <v>2300000</v>
      </c>
      <c r="D66" t="e">
        <f>+VLOOKUP(A66,'2023'!#REF!,29,0)</f>
        <v>#REF!</v>
      </c>
      <c r="E66" t="e">
        <f t="shared" si="0"/>
        <v>#REF!</v>
      </c>
      <c r="F66">
        <v>8</v>
      </c>
      <c r="G66" t="e">
        <f>+VLOOKUP(A66,'2023'!#REF!,21,0)</f>
        <v>#REF!</v>
      </c>
      <c r="H66" t="e">
        <f t="shared" si="1"/>
        <v>#REF!</v>
      </c>
      <c r="I66" t="s">
        <v>48</v>
      </c>
      <c r="J66" t="s">
        <v>18</v>
      </c>
      <c r="K66" t="s">
        <v>19</v>
      </c>
      <c r="L66" t="s">
        <v>20</v>
      </c>
      <c r="M66" t="s">
        <v>207</v>
      </c>
      <c r="N66" t="s">
        <v>22</v>
      </c>
      <c r="O66" t="s">
        <v>50</v>
      </c>
      <c r="P66" t="s">
        <v>51</v>
      </c>
      <c r="Q66" t="s">
        <v>134</v>
      </c>
      <c r="R66" t="s">
        <v>134</v>
      </c>
      <c r="S66" t="s">
        <v>27</v>
      </c>
      <c r="T66" s="16" t="s">
        <v>28</v>
      </c>
      <c r="U66" t="s">
        <v>29</v>
      </c>
    </row>
    <row r="67" spans="1:21" x14ac:dyDescent="0.25">
      <c r="A67">
        <v>65</v>
      </c>
      <c r="B67">
        <v>18400000</v>
      </c>
      <c r="C67">
        <v>2300000</v>
      </c>
      <c r="D67" t="e">
        <f>+VLOOKUP(A67,'2023'!#REF!,29,0)</f>
        <v>#REF!</v>
      </c>
      <c r="E67" t="e">
        <f t="shared" ref="E67:E130" si="2">+B67=D67</f>
        <v>#REF!</v>
      </c>
      <c r="F67">
        <v>8</v>
      </c>
      <c r="G67" t="e">
        <f>+VLOOKUP(A67,'2023'!#REF!,21,0)</f>
        <v>#REF!</v>
      </c>
      <c r="H67" t="e">
        <f t="shared" ref="H67:H130" si="3">+F67=G67</f>
        <v>#REF!</v>
      </c>
      <c r="I67" t="s">
        <v>48</v>
      </c>
      <c r="J67" t="s">
        <v>18</v>
      </c>
      <c r="K67" t="s">
        <v>19</v>
      </c>
      <c r="L67" t="s">
        <v>20</v>
      </c>
      <c r="M67" t="s">
        <v>208</v>
      </c>
      <c r="N67" t="s">
        <v>22</v>
      </c>
      <c r="O67" t="s">
        <v>50</v>
      </c>
      <c r="P67" t="s">
        <v>51</v>
      </c>
      <c r="Q67" t="s">
        <v>134</v>
      </c>
      <c r="R67" t="s">
        <v>134</v>
      </c>
      <c r="S67" t="s">
        <v>27</v>
      </c>
      <c r="T67" s="16" t="s">
        <v>28</v>
      </c>
      <c r="U67" t="s">
        <v>29</v>
      </c>
    </row>
    <row r="68" spans="1:21" x14ac:dyDescent="0.25">
      <c r="A68">
        <v>66</v>
      </c>
      <c r="B68">
        <v>18400000</v>
      </c>
      <c r="C68">
        <v>2300000</v>
      </c>
      <c r="D68" t="e">
        <f>+VLOOKUP(A68,'2023'!#REF!,29,0)</f>
        <v>#REF!</v>
      </c>
      <c r="E68" t="e">
        <f t="shared" si="2"/>
        <v>#REF!</v>
      </c>
      <c r="F68">
        <v>8</v>
      </c>
      <c r="G68" t="e">
        <f>+VLOOKUP(A68,'2023'!#REF!,21,0)</f>
        <v>#REF!</v>
      </c>
      <c r="H68" t="e">
        <f t="shared" si="3"/>
        <v>#REF!</v>
      </c>
      <c r="I68" t="s">
        <v>48</v>
      </c>
      <c r="J68" t="s">
        <v>18</v>
      </c>
      <c r="K68" t="s">
        <v>19</v>
      </c>
      <c r="L68" t="s">
        <v>20</v>
      </c>
      <c r="M68" t="s">
        <v>209</v>
      </c>
      <c r="N68" t="s">
        <v>22</v>
      </c>
      <c r="O68" t="s">
        <v>50</v>
      </c>
      <c r="P68" t="s">
        <v>51</v>
      </c>
      <c r="Q68" t="s">
        <v>134</v>
      </c>
      <c r="R68" t="s">
        <v>134</v>
      </c>
      <c r="S68" t="s">
        <v>27</v>
      </c>
      <c r="T68" s="16" t="s">
        <v>28</v>
      </c>
      <c r="U68" t="s">
        <v>29</v>
      </c>
    </row>
    <row r="69" spans="1:21" x14ac:dyDescent="0.25">
      <c r="A69">
        <v>67</v>
      </c>
      <c r="B69">
        <v>18400000</v>
      </c>
      <c r="C69">
        <v>2300000</v>
      </c>
      <c r="D69" t="e">
        <f>+VLOOKUP(A69,'2023'!#REF!,29,0)</f>
        <v>#REF!</v>
      </c>
      <c r="E69" t="e">
        <f t="shared" si="2"/>
        <v>#REF!</v>
      </c>
      <c r="F69">
        <v>8</v>
      </c>
      <c r="G69" t="e">
        <f>+VLOOKUP(A69,'2023'!#REF!,21,0)</f>
        <v>#REF!</v>
      </c>
      <c r="H69" t="e">
        <f t="shared" si="3"/>
        <v>#REF!</v>
      </c>
      <c r="I69" t="s">
        <v>48</v>
      </c>
      <c r="J69" t="s">
        <v>18</v>
      </c>
      <c r="K69" t="s">
        <v>19</v>
      </c>
      <c r="L69" t="s">
        <v>20</v>
      </c>
      <c r="M69" t="s">
        <v>210</v>
      </c>
      <c r="N69" t="s">
        <v>22</v>
      </c>
      <c r="O69" t="s">
        <v>50</v>
      </c>
      <c r="P69" t="s">
        <v>51</v>
      </c>
      <c r="Q69" t="s">
        <v>134</v>
      </c>
      <c r="R69" t="s">
        <v>134</v>
      </c>
      <c r="S69" t="s">
        <v>27</v>
      </c>
      <c r="T69" s="16" t="s">
        <v>28</v>
      </c>
      <c r="U69" t="s">
        <v>29</v>
      </c>
    </row>
    <row r="70" spans="1:21" x14ac:dyDescent="0.25">
      <c r="A70">
        <v>68</v>
      </c>
      <c r="B70">
        <v>40000000</v>
      </c>
      <c r="C70">
        <v>5000000</v>
      </c>
      <c r="D70" t="e">
        <f>+VLOOKUP(A70,'2023'!#REF!,29,0)</f>
        <v>#REF!</v>
      </c>
      <c r="E70" t="e">
        <f t="shared" si="2"/>
        <v>#REF!</v>
      </c>
      <c r="F70">
        <v>8</v>
      </c>
      <c r="G70" t="e">
        <f>+VLOOKUP(A70,'2023'!#REF!,21,0)</f>
        <v>#REF!</v>
      </c>
      <c r="H70" t="e">
        <f t="shared" si="3"/>
        <v>#REF!</v>
      </c>
      <c r="I70" t="s">
        <v>48</v>
      </c>
      <c r="J70" t="s">
        <v>18</v>
      </c>
      <c r="K70" t="s">
        <v>19</v>
      </c>
      <c r="L70" t="s">
        <v>20</v>
      </c>
      <c r="M70" t="s">
        <v>211</v>
      </c>
      <c r="N70" t="s">
        <v>22</v>
      </c>
      <c r="O70" t="s">
        <v>50</v>
      </c>
      <c r="P70" t="s">
        <v>51</v>
      </c>
      <c r="Q70" t="s">
        <v>134</v>
      </c>
      <c r="R70" t="s">
        <v>134</v>
      </c>
      <c r="S70" t="s">
        <v>46</v>
      </c>
      <c r="T70" s="16" t="s">
        <v>47</v>
      </c>
      <c r="U70" t="s">
        <v>29</v>
      </c>
    </row>
    <row r="71" spans="1:21" x14ac:dyDescent="0.25">
      <c r="A71">
        <v>69</v>
      </c>
      <c r="B71">
        <v>36160000</v>
      </c>
      <c r="C71">
        <v>4520000</v>
      </c>
      <c r="D71" t="e">
        <f>+VLOOKUP(A71,'2023'!#REF!,29,0)</f>
        <v>#REF!</v>
      </c>
      <c r="E71" t="e">
        <f t="shared" si="2"/>
        <v>#REF!</v>
      </c>
      <c r="F71">
        <v>8</v>
      </c>
      <c r="G71" t="e">
        <f>+VLOOKUP(A71,'2023'!#REF!,21,0)</f>
        <v>#REF!</v>
      </c>
      <c r="H71" t="e">
        <f t="shared" si="3"/>
        <v>#REF!</v>
      </c>
      <c r="I71" t="s">
        <v>66</v>
      </c>
      <c r="J71" t="s">
        <v>18</v>
      </c>
      <c r="K71" t="s">
        <v>19</v>
      </c>
      <c r="L71" t="s">
        <v>20</v>
      </c>
      <c r="M71" t="s">
        <v>212</v>
      </c>
      <c r="N71" t="s">
        <v>213</v>
      </c>
      <c r="O71" t="s">
        <v>68</v>
      </c>
      <c r="P71" t="s">
        <v>69</v>
      </c>
      <c r="Q71" t="s">
        <v>214</v>
      </c>
      <c r="R71" t="s">
        <v>215</v>
      </c>
      <c r="S71" t="s">
        <v>46</v>
      </c>
      <c r="T71" s="16" t="s">
        <v>216</v>
      </c>
      <c r="U71" t="s">
        <v>33</v>
      </c>
    </row>
    <row r="72" spans="1:21" x14ac:dyDescent="0.25">
      <c r="A72">
        <v>70</v>
      </c>
      <c r="B72">
        <v>36160000</v>
      </c>
      <c r="C72">
        <v>4520000</v>
      </c>
      <c r="D72" t="e">
        <f>+VLOOKUP(A72,'2023'!#REF!,29,0)</f>
        <v>#REF!</v>
      </c>
      <c r="E72" t="e">
        <f t="shared" si="2"/>
        <v>#REF!</v>
      </c>
      <c r="F72">
        <v>8</v>
      </c>
      <c r="H72" t="b">
        <f t="shared" si="3"/>
        <v>0</v>
      </c>
      <c r="I72" t="s">
        <v>217</v>
      </c>
      <c r="J72" t="s">
        <v>18</v>
      </c>
      <c r="K72" t="s">
        <v>19</v>
      </c>
      <c r="L72" t="s">
        <v>20</v>
      </c>
      <c r="M72" t="s">
        <v>218</v>
      </c>
      <c r="N72" t="s">
        <v>22</v>
      </c>
      <c r="O72" t="s">
        <v>219</v>
      </c>
      <c r="P72" t="s">
        <v>220</v>
      </c>
      <c r="Q72" t="s">
        <v>221</v>
      </c>
      <c r="R72" t="s">
        <v>222</v>
      </c>
      <c r="S72" t="s">
        <v>46</v>
      </c>
      <c r="T72" s="16" t="s">
        <v>47</v>
      </c>
      <c r="U72" t="s">
        <v>33</v>
      </c>
    </row>
    <row r="73" spans="1:21" x14ac:dyDescent="0.25">
      <c r="A73">
        <v>71</v>
      </c>
      <c r="B73">
        <v>36160000</v>
      </c>
      <c r="C73">
        <v>4520000</v>
      </c>
      <c r="D73" t="e">
        <f>+VLOOKUP(A73,'2023'!#REF!,29,0)</f>
        <v>#REF!</v>
      </c>
      <c r="E73" t="e">
        <f t="shared" si="2"/>
        <v>#REF!</v>
      </c>
      <c r="F73">
        <v>8</v>
      </c>
      <c r="H73" t="b">
        <f t="shared" si="3"/>
        <v>0</v>
      </c>
      <c r="I73" t="s">
        <v>17</v>
      </c>
      <c r="J73" t="s">
        <v>18</v>
      </c>
      <c r="K73" t="s">
        <v>19</v>
      </c>
      <c r="L73" t="s">
        <v>20</v>
      </c>
      <c r="M73" t="s">
        <v>223</v>
      </c>
      <c r="N73" t="s">
        <v>224</v>
      </c>
      <c r="O73" t="s">
        <v>23</v>
      </c>
      <c r="P73" t="s">
        <v>24</v>
      </c>
      <c r="Q73" t="s">
        <v>225</v>
      </c>
      <c r="R73" t="s">
        <v>226</v>
      </c>
      <c r="S73" t="s">
        <v>46</v>
      </c>
      <c r="T73" s="16" t="s">
        <v>128</v>
      </c>
      <c r="U73" t="s">
        <v>29</v>
      </c>
    </row>
    <row r="74" spans="1:21" x14ac:dyDescent="0.25">
      <c r="A74">
        <v>72</v>
      </c>
      <c r="B74">
        <v>36160000</v>
      </c>
      <c r="C74">
        <v>4520000</v>
      </c>
      <c r="D74" t="e">
        <f>+VLOOKUP(A74,'2023'!#REF!,29,0)</f>
        <v>#REF!</v>
      </c>
      <c r="E74" t="e">
        <f t="shared" si="2"/>
        <v>#REF!</v>
      </c>
      <c r="F74">
        <v>8</v>
      </c>
      <c r="H74" t="b">
        <f t="shared" si="3"/>
        <v>0</v>
      </c>
      <c r="I74" t="s">
        <v>17</v>
      </c>
      <c r="J74" t="s">
        <v>18</v>
      </c>
      <c r="K74" t="s">
        <v>19</v>
      </c>
      <c r="L74" t="s">
        <v>20</v>
      </c>
      <c r="M74" t="s">
        <v>227</v>
      </c>
      <c r="N74" t="s">
        <v>228</v>
      </c>
      <c r="O74" t="s">
        <v>23</v>
      </c>
      <c r="P74" t="s">
        <v>24</v>
      </c>
      <c r="Q74" t="s">
        <v>229</v>
      </c>
      <c r="R74" t="s">
        <v>230</v>
      </c>
      <c r="S74" t="s">
        <v>46</v>
      </c>
      <c r="T74" s="16" t="s">
        <v>47</v>
      </c>
      <c r="U74" t="s">
        <v>29</v>
      </c>
    </row>
    <row r="75" spans="1:21" x14ac:dyDescent="0.25">
      <c r="A75">
        <v>73</v>
      </c>
      <c r="B75">
        <v>44000000</v>
      </c>
      <c r="C75">
        <v>5500000</v>
      </c>
      <c r="D75" t="e">
        <f>+VLOOKUP(A75,'2023'!#REF!,29,0)</f>
        <v>#REF!</v>
      </c>
      <c r="E75" t="e">
        <f t="shared" si="2"/>
        <v>#REF!</v>
      </c>
      <c r="F75">
        <v>8</v>
      </c>
      <c r="H75" t="b">
        <f t="shared" si="3"/>
        <v>0</v>
      </c>
      <c r="I75" t="s">
        <v>17</v>
      </c>
      <c r="J75" t="s">
        <v>18</v>
      </c>
      <c r="K75" t="s">
        <v>19</v>
      </c>
      <c r="L75" t="s">
        <v>20</v>
      </c>
      <c r="M75" t="s">
        <v>231</v>
      </c>
      <c r="N75" t="s">
        <v>22</v>
      </c>
      <c r="O75" t="s">
        <v>23</v>
      </c>
      <c r="P75" t="s">
        <v>24</v>
      </c>
      <c r="Q75" t="s">
        <v>232</v>
      </c>
      <c r="R75" t="s">
        <v>233</v>
      </c>
      <c r="S75" t="s">
        <v>46</v>
      </c>
      <c r="T75" s="16" t="s">
        <v>234</v>
      </c>
      <c r="U75" t="s">
        <v>33</v>
      </c>
    </row>
    <row r="76" spans="1:21" x14ac:dyDescent="0.25">
      <c r="A76">
        <v>74</v>
      </c>
      <c r="B76">
        <v>36160000</v>
      </c>
      <c r="C76">
        <v>4520000</v>
      </c>
      <c r="D76" t="e">
        <f>+VLOOKUP(A76,'2023'!#REF!,29,0)</f>
        <v>#REF!</v>
      </c>
      <c r="E76" t="e">
        <f t="shared" si="2"/>
        <v>#REF!</v>
      </c>
      <c r="F76">
        <v>8</v>
      </c>
      <c r="H76" t="b">
        <f t="shared" si="3"/>
        <v>0</v>
      </c>
      <c r="I76" t="s">
        <v>235</v>
      </c>
      <c r="J76" t="s">
        <v>18</v>
      </c>
      <c r="K76" t="s">
        <v>19</v>
      </c>
      <c r="L76" t="s">
        <v>20</v>
      </c>
      <c r="M76" t="s">
        <v>236</v>
      </c>
      <c r="N76" t="s">
        <v>22</v>
      </c>
      <c r="O76" t="s">
        <v>237</v>
      </c>
      <c r="P76" t="s">
        <v>238</v>
      </c>
      <c r="Q76" t="s">
        <v>239</v>
      </c>
      <c r="R76" t="s">
        <v>240</v>
      </c>
      <c r="S76" t="s">
        <v>46</v>
      </c>
      <c r="T76" s="16" t="s">
        <v>47</v>
      </c>
      <c r="U76" t="s">
        <v>29</v>
      </c>
    </row>
    <row r="77" spans="1:21" x14ac:dyDescent="0.25">
      <c r="A77">
        <v>75</v>
      </c>
      <c r="B77">
        <v>36160000</v>
      </c>
      <c r="C77">
        <v>4520000</v>
      </c>
      <c r="D77" t="e">
        <f>+VLOOKUP(A77,'2023'!#REF!,29,0)</f>
        <v>#REF!</v>
      </c>
      <c r="E77" t="e">
        <f t="shared" si="2"/>
        <v>#REF!</v>
      </c>
      <c r="F77">
        <v>8</v>
      </c>
      <c r="G77" t="e">
        <f>+VLOOKUP(A77,'2023'!#REF!,21,0)</f>
        <v>#REF!</v>
      </c>
      <c r="H77" t="e">
        <f t="shared" si="3"/>
        <v>#REF!</v>
      </c>
      <c r="I77" t="s">
        <v>241</v>
      </c>
      <c r="J77" t="s">
        <v>18</v>
      </c>
      <c r="K77" t="s">
        <v>19</v>
      </c>
      <c r="L77" t="s">
        <v>20</v>
      </c>
      <c r="M77" t="s">
        <v>242</v>
      </c>
      <c r="N77" t="s">
        <v>22</v>
      </c>
      <c r="O77" t="s">
        <v>243</v>
      </c>
      <c r="P77" t="s">
        <v>244</v>
      </c>
      <c r="Q77" t="s">
        <v>245</v>
      </c>
      <c r="R77" t="s">
        <v>246</v>
      </c>
      <c r="S77" t="s">
        <v>46</v>
      </c>
      <c r="T77" s="16" t="s">
        <v>47</v>
      </c>
      <c r="U77" t="s">
        <v>33</v>
      </c>
    </row>
    <row r="78" spans="1:21" x14ac:dyDescent="0.25">
      <c r="A78">
        <v>76</v>
      </c>
      <c r="B78">
        <v>52800000</v>
      </c>
      <c r="C78">
        <v>6600000</v>
      </c>
      <c r="D78" t="e">
        <f>+VLOOKUP(A78,'2023'!#REF!,29,0)</f>
        <v>#REF!</v>
      </c>
      <c r="E78" t="e">
        <f t="shared" si="2"/>
        <v>#REF!</v>
      </c>
      <c r="F78">
        <v>8</v>
      </c>
      <c r="G78" t="e">
        <f>+VLOOKUP(A78,'2023'!#REF!,21,0)</f>
        <v>#REF!</v>
      </c>
      <c r="H78" t="e">
        <f t="shared" si="3"/>
        <v>#REF!</v>
      </c>
      <c r="I78" t="s">
        <v>17</v>
      </c>
      <c r="J78" t="s">
        <v>18</v>
      </c>
      <c r="K78" t="s">
        <v>19</v>
      </c>
      <c r="L78" t="s">
        <v>20</v>
      </c>
      <c r="M78" t="s">
        <v>247</v>
      </c>
      <c r="N78" t="s">
        <v>22</v>
      </c>
      <c r="O78" t="s">
        <v>23</v>
      </c>
      <c r="P78" t="s">
        <v>24</v>
      </c>
      <c r="Q78" t="s">
        <v>248</v>
      </c>
      <c r="R78" t="s">
        <v>249</v>
      </c>
      <c r="S78" t="s">
        <v>46</v>
      </c>
      <c r="T78" s="16" t="s">
        <v>47</v>
      </c>
      <c r="U78" t="s">
        <v>29</v>
      </c>
    </row>
    <row r="79" spans="1:21" x14ac:dyDescent="0.25">
      <c r="A79">
        <v>77</v>
      </c>
      <c r="B79">
        <v>48000000</v>
      </c>
      <c r="C79">
        <v>6000000</v>
      </c>
      <c r="D79" t="e">
        <f>+VLOOKUP(A79,'2023'!#REF!,29,0)</f>
        <v>#REF!</v>
      </c>
      <c r="E79" t="e">
        <f t="shared" si="2"/>
        <v>#REF!</v>
      </c>
      <c r="F79">
        <v>8</v>
      </c>
      <c r="G79" t="e">
        <f>+VLOOKUP(A79,'2023'!#REF!,21,0)</f>
        <v>#REF!</v>
      </c>
      <c r="H79" t="e">
        <f t="shared" si="3"/>
        <v>#REF!</v>
      </c>
      <c r="I79" t="s">
        <v>17</v>
      </c>
      <c r="J79" t="s">
        <v>18</v>
      </c>
      <c r="K79" t="s">
        <v>19</v>
      </c>
      <c r="L79" t="s">
        <v>20</v>
      </c>
      <c r="M79" t="s">
        <v>250</v>
      </c>
      <c r="N79" t="s">
        <v>22</v>
      </c>
      <c r="O79" t="s">
        <v>23</v>
      </c>
      <c r="P79" t="s">
        <v>24</v>
      </c>
      <c r="Q79" t="s">
        <v>134</v>
      </c>
      <c r="R79" t="s">
        <v>134</v>
      </c>
      <c r="S79" t="s">
        <v>46</v>
      </c>
      <c r="T79" s="16" t="s">
        <v>47</v>
      </c>
      <c r="U79" t="s">
        <v>33</v>
      </c>
    </row>
    <row r="80" spans="1:21" x14ac:dyDescent="0.25">
      <c r="A80">
        <v>78</v>
      </c>
      <c r="B80">
        <v>18400000</v>
      </c>
      <c r="C80">
        <v>2300000</v>
      </c>
      <c r="D80" t="e">
        <f>+VLOOKUP(A80,'2023'!#REF!,29,0)</f>
        <v>#REF!</v>
      </c>
      <c r="E80" t="e">
        <f t="shared" si="2"/>
        <v>#REF!</v>
      </c>
      <c r="F80">
        <v>8</v>
      </c>
      <c r="G80" t="e">
        <f>+VLOOKUP(A80,'2023'!#REF!,21,0)</f>
        <v>#REF!</v>
      </c>
      <c r="H80" t="e">
        <f t="shared" si="3"/>
        <v>#REF!</v>
      </c>
      <c r="I80" t="s">
        <v>251</v>
      </c>
      <c r="J80" t="s">
        <v>18</v>
      </c>
      <c r="K80" t="s">
        <v>19</v>
      </c>
      <c r="L80" t="s">
        <v>20</v>
      </c>
      <c r="M80" t="s">
        <v>252</v>
      </c>
      <c r="N80" t="s">
        <v>22</v>
      </c>
      <c r="O80" t="s">
        <v>253</v>
      </c>
      <c r="P80" t="s">
        <v>254</v>
      </c>
      <c r="Q80" t="s">
        <v>255</v>
      </c>
      <c r="R80" t="s">
        <v>256</v>
      </c>
      <c r="S80" t="s">
        <v>27</v>
      </c>
      <c r="T80" s="16" t="s">
        <v>28</v>
      </c>
      <c r="U80" t="s">
        <v>29</v>
      </c>
    </row>
    <row r="81" spans="1:21" x14ac:dyDescent="0.25">
      <c r="A81">
        <v>79</v>
      </c>
      <c r="B81">
        <v>24800000</v>
      </c>
      <c r="C81">
        <v>3100000</v>
      </c>
      <c r="D81" t="e">
        <f>+VLOOKUP(A81,'2023'!#REF!,29,0)</f>
        <v>#REF!</v>
      </c>
      <c r="E81" t="e">
        <f t="shared" si="2"/>
        <v>#REF!</v>
      </c>
      <c r="F81">
        <v>8</v>
      </c>
      <c r="G81" t="e">
        <f>+VLOOKUP(A81,'2023'!#REF!,21,0)</f>
        <v>#REF!</v>
      </c>
      <c r="H81" t="e">
        <f t="shared" si="3"/>
        <v>#REF!</v>
      </c>
      <c r="I81" t="s">
        <v>17</v>
      </c>
      <c r="J81" t="s">
        <v>18</v>
      </c>
      <c r="K81" t="s">
        <v>19</v>
      </c>
      <c r="L81" t="s">
        <v>20</v>
      </c>
      <c r="M81" t="s">
        <v>257</v>
      </c>
      <c r="N81" t="s">
        <v>22</v>
      </c>
      <c r="O81" t="s">
        <v>23</v>
      </c>
      <c r="P81" t="s">
        <v>24</v>
      </c>
      <c r="Q81" t="s">
        <v>258</v>
      </c>
      <c r="R81" t="s">
        <v>259</v>
      </c>
      <c r="S81" t="s">
        <v>27</v>
      </c>
      <c r="T81" s="16" t="s">
        <v>260</v>
      </c>
      <c r="U81" t="s">
        <v>29</v>
      </c>
    </row>
    <row r="82" spans="1:21" x14ac:dyDescent="0.25">
      <c r="A82">
        <v>80</v>
      </c>
      <c r="B82">
        <v>36160000</v>
      </c>
      <c r="C82">
        <v>4520000</v>
      </c>
      <c r="D82" t="e">
        <f>+VLOOKUP(A82,'2023'!#REF!,29,0)</f>
        <v>#REF!</v>
      </c>
      <c r="E82" t="e">
        <f t="shared" si="2"/>
        <v>#REF!</v>
      </c>
      <c r="F82">
        <v>8</v>
      </c>
      <c r="G82" t="e">
        <f>+VLOOKUP(A82,'2023'!#REF!,21,0)</f>
        <v>#REF!</v>
      </c>
      <c r="H82" t="e">
        <f t="shared" si="3"/>
        <v>#REF!</v>
      </c>
      <c r="I82" t="s">
        <v>261</v>
      </c>
      <c r="J82" t="s">
        <v>18</v>
      </c>
      <c r="K82" t="s">
        <v>19</v>
      </c>
      <c r="L82" t="s">
        <v>20</v>
      </c>
      <c r="M82" t="s">
        <v>262</v>
      </c>
      <c r="N82" t="s">
        <v>22</v>
      </c>
      <c r="O82" t="s">
        <v>263</v>
      </c>
      <c r="P82" t="s">
        <v>264</v>
      </c>
      <c r="Q82" t="s">
        <v>265</v>
      </c>
      <c r="R82" t="s">
        <v>266</v>
      </c>
      <c r="S82" t="s">
        <v>46</v>
      </c>
      <c r="T82" s="16" t="s">
        <v>47</v>
      </c>
      <c r="U82" t="s">
        <v>29</v>
      </c>
    </row>
    <row r="83" spans="1:21" x14ac:dyDescent="0.25">
      <c r="A83">
        <v>81</v>
      </c>
      <c r="B83">
        <v>24800000</v>
      </c>
      <c r="C83">
        <v>3100000</v>
      </c>
      <c r="D83" t="e">
        <f>+VLOOKUP(A83,'2023'!#REF!,29,0)</f>
        <v>#REF!</v>
      </c>
      <c r="E83" t="e">
        <f t="shared" si="2"/>
        <v>#REF!</v>
      </c>
      <c r="F83">
        <v>8</v>
      </c>
      <c r="G83" t="e">
        <f>+VLOOKUP(A83,'2023'!#REF!,21,0)</f>
        <v>#REF!</v>
      </c>
      <c r="H83" t="e">
        <f t="shared" si="3"/>
        <v>#REF!</v>
      </c>
      <c r="I83" t="s">
        <v>267</v>
      </c>
      <c r="J83" t="s">
        <v>18</v>
      </c>
      <c r="K83" t="s">
        <v>19</v>
      </c>
      <c r="L83" t="s">
        <v>20</v>
      </c>
      <c r="M83" t="s">
        <v>268</v>
      </c>
      <c r="N83" t="s">
        <v>22</v>
      </c>
      <c r="O83" t="s">
        <v>269</v>
      </c>
      <c r="P83" t="s">
        <v>270</v>
      </c>
      <c r="Q83" t="s">
        <v>271</v>
      </c>
      <c r="R83" t="s">
        <v>272</v>
      </c>
      <c r="S83" t="s">
        <v>27</v>
      </c>
      <c r="T83" s="16" t="s">
        <v>160</v>
      </c>
      <c r="U83" t="s">
        <v>33</v>
      </c>
    </row>
    <row r="84" spans="1:21" x14ac:dyDescent="0.25">
      <c r="A84">
        <v>82</v>
      </c>
      <c r="B84">
        <v>44000000</v>
      </c>
      <c r="C84">
        <v>5500000</v>
      </c>
      <c r="D84" t="e">
        <f>+VLOOKUP(A84,'2023'!#REF!,29,0)</f>
        <v>#REF!</v>
      </c>
      <c r="E84" t="e">
        <f t="shared" si="2"/>
        <v>#REF!</v>
      </c>
      <c r="F84">
        <v>8</v>
      </c>
      <c r="H84" t="b">
        <f t="shared" si="3"/>
        <v>0</v>
      </c>
      <c r="I84" t="s">
        <v>57</v>
      </c>
      <c r="J84" t="s">
        <v>18</v>
      </c>
      <c r="K84" t="s">
        <v>19</v>
      </c>
      <c r="L84" t="s">
        <v>20</v>
      </c>
      <c r="M84" t="s">
        <v>273</v>
      </c>
      <c r="N84" t="s">
        <v>274</v>
      </c>
      <c r="O84" t="s">
        <v>59</v>
      </c>
      <c r="P84" t="s">
        <v>60</v>
      </c>
      <c r="Q84" t="s">
        <v>275</v>
      </c>
      <c r="R84" t="s">
        <v>276</v>
      </c>
      <c r="S84" t="s">
        <v>46</v>
      </c>
      <c r="T84" s="16" t="s">
        <v>47</v>
      </c>
      <c r="U84" t="s">
        <v>33</v>
      </c>
    </row>
    <row r="85" spans="1:21" x14ac:dyDescent="0.25">
      <c r="A85">
        <v>83</v>
      </c>
      <c r="B85">
        <v>44000000</v>
      </c>
      <c r="C85">
        <v>5500000</v>
      </c>
      <c r="D85" t="e">
        <f>+VLOOKUP(A85,'2023'!#REF!,29,0)</f>
        <v>#REF!</v>
      </c>
      <c r="E85" t="e">
        <f t="shared" si="2"/>
        <v>#REF!</v>
      </c>
      <c r="F85">
        <v>8</v>
      </c>
      <c r="H85" t="b">
        <f t="shared" si="3"/>
        <v>0</v>
      </c>
      <c r="I85" t="s">
        <v>241</v>
      </c>
      <c r="J85" t="s">
        <v>18</v>
      </c>
      <c r="K85" t="s">
        <v>19</v>
      </c>
      <c r="L85" t="s">
        <v>20</v>
      </c>
      <c r="M85" t="s">
        <v>277</v>
      </c>
      <c r="N85" t="s">
        <v>278</v>
      </c>
      <c r="O85" t="s">
        <v>243</v>
      </c>
      <c r="P85" t="s">
        <v>244</v>
      </c>
      <c r="Q85" t="s">
        <v>279</v>
      </c>
      <c r="R85" t="s">
        <v>280</v>
      </c>
      <c r="S85" t="s">
        <v>46</v>
      </c>
      <c r="T85" s="16" t="s">
        <v>47</v>
      </c>
      <c r="U85" t="s">
        <v>29</v>
      </c>
    </row>
    <row r="86" spans="1:21" x14ac:dyDescent="0.25">
      <c r="A86">
        <v>84</v>
      </c>
      <c r="B86">
        <v>18400000</v>
      </c>
      <c r="C86">
        <v>2300000</v>
      </c>
      <c r="D86" t="e">
        <f>+VLOOKUP(A86,'2023'!#REF!,29,0)</f>
        <v>#REF!</v>
      </c>
      <c r="E86" t="e">
        <f t="shared" si="2"/>
        <v>#REF!</v>
      </c>
      <c r="F86">
        <v>8</v>
      </c>
      <c r="H86" t="b">
        <f t="shared" si="3"/>
        <v>0</v>
      </c>
      <c r="I86" t="s">
        <v>281</v>
      </c>
      <c r="J86" t="s">
        <v>18</v>
      </c>
      <c r="K86" t="s">
        <v>19</v>
      </c>
      <c r="L86" t="s">
        <v>20</v>
      </c>
      <c r="M86" t="s">
        <v>282</v>
      </c>
      <c r="N86" t="s">
        <v>283</v>
      </c>
      <c r="O86" t="s">
        <v>284</v>
      </c>
      <c r="P86" t="s">
        <v>285</v>
      </c>
      <c r="Q86" t="s">
        <v>286</v>
      </c>
      <c r="R86" t="s">
        <v>287</v>
      </c>
      <c r="S86" t="s">
        <v>27</v>
      </c>
      <c r="T86" s="16" t="s">
        <v>28</v>
      </c>
      <c r="U86" t="s">
        <v>33</v>
      </c>
    </row>
    <row r="87" spans="1:21" x14ac:dyDescent="0.25">
      <c r="A87">
        <v>85</v>
      </c>
      <c r="B87">
        <v>20800000</v>
      </c>
      <c r="C87">
        <v>2600000</v>
      </c>
      <c r="D87" t="e">
        <f>+VLOOKUP(A87,'2023'!#REF!,29,0)</f>
        <v>#REF!</v>
      </c>
      <c r="E87" t="e">
        <f t="shared" si="2"/>
        <v>#REF!</v>
      </c>
      <c r="F87">
        <v>8</v>
      </c>
      <c r="H87" t="b">
        <f t="shared" si="3"/>
        <v>0</v>
      </c>
      <c r="I87" t="s">
        <v>17</v>
      </c>
      <c r="J87" t="s">
        <v>18</v>
      </c>
      <c r="K87" t="s">
        <v>19</v>
      </c>
      <c r="L87" t="s">
        <v>20</v>
      </c>
      <c r="M87" t="s">
        <v>288</v>
      </c>
      <c r="N87" t="s">
        <v>22</v>
      </c>
      <c r="O87" t="s">
        <v>23</v>
      </c>
      <c r="P87" t="s">
        <v>24</v>
      </c>
      <c r="Q87" t="s">
        <v>289</v>
      </c>
      <c r="R87" t="s">
        <v>290</v>
      </c>
      <c r="S87" t="s">
        <v>27</v>
      </c>
      <c r="T87" s="16" t="s">
        <v>28</v>
      </c>
      <c r="U87" t="s">
        <v>29</v>
      </c>
    </row>
    <row r="88" spans="1:21" x14ac:dyDescent="0.25">
      <c r="A88">
        <v>86</v>
      </c>
      <c r="B88">
        <v>18400000</v>
      </c>
      <c r="C88">
        <v>2300000</v>
      </c>
      <c r="D88" t="e">
        <f>+VLOOKUP(A88,'2023'!#REF!,29,0)</f>
        <v>#REF!</v>
      </c>
      <c r="E88" t="e">
        <f t="shared" si="2"/>
        <v>#REF!</v>
      </c>
      <c r="F88">
        <v>8</v>
      </c>
      <c r="H88" t="b">
        <f t="shared" si="3"/>
        <v>0</v>
      </c>
      <c r="I88" t="s">
        <v>291</v>
      </c>
      <c r="J88" t="s">
        <v>18</v>
      </c>
      <c r="K88" t="s">
        <v>19</v>
      </c>
      <c r="L88" t="s">
        <v>20</v>
      </c>
      <c r="M88" t="s">
        <v>292</v>
      </c>
      <c r="N88" t="s">
        <v>22</v>
      </c>
      <c r="O88" t="s">
        <v>293</v>
      </c>
      <c r="P88" t="s">
        <v>294</v>
      </c>
      <c r="Q88" t="s">
        <v>134</v>
      </c>
      <c r="R88" t="s">
        <v>134</v>
      </c>
      <c r="S88" t="s">
        <v>27</v>
      </c>
      <c r="T88" s="16" t="s">
        <v>28</v>
      </c>
      <c r="U88" t="s">
        <v>33</v>
      </c>
    </row>
    <row r="89" spans="1:21" x14ac:dyDescent="0.25">
      <c r="A89">
        <v>87</v>
      </c>
      <c r="B89">
        <v>40000000</v>
      </c>
      <c r="C89">
        <v>5000000</v>
      </c>
      <c r="D89" t="e">
        <f>+VLOOKUP(A89,'2023'!#REF!,29,0)</f>
        <v>#REF!</v>
      </c>
      <c r="E89" t="e">
        <f t="shared" si="2"/>
        <v>#REF!</v>
      </c>
      <c r="F89">
        <v>8</v>
      </c>
      <c r="H89" t="b">
        <f t="shared" si="3"/>
        <v>0</v>
      </c>
      <c r="I89" t="s">
        <v>17</v>
      </c>
      <c r="J89" t="s">
        <v>18</v>
      </c>
      <c r="K89" t="s">
        <v>19</v>
      </c>
      <c r="L89" t="s">
        <v>20</v>
      </c>
      <c r="M89" t="s">
        <v>295</v>
      </c>
      <c r="N89" t="s">
        <v>22</v>
      </c>
      <c r="O89" t="s">
        <v>23</v>
      </c>
      <c r="P89" t="s">
        <v>24</v>
      </c>
      <c r="Q89" t="s">
        <v>296</v>
      </c>
      <c r="R89" t="s">
        <v>297</v>
      </c>
      <c r="S89" t="s">
        <v>46</v>
      </c>
      <c r="T89" s="16" t="s">
        <v>47</v>
      </c>
      <c r="U89" t="s">
        <v>29</v>
      </c>
    </row>
    <row r="90" spans="1:21" x14ac:dyDescent="0.25">
      <c r="A90">
        <v>88</v>
      </c>
      <c r="B90">
        <v>18400000</v>
      </c>
      <c r="C90">
        <v>2300000</v>
      </c>
      <c r="D90" t="e">
        <f>+VLOOKUP(A90,'2023'!#REF!,29,0)</f>
        <v>#REF!</v>
      </c>
      <c r="E90" t="e">
        <f t="shared" si="2"/>
        <v>#REF!</v>
      </c>
      <c r="F90">
        <v>8</v>
      </c>
      <c r="H90" t="b">
        <f t="shared" si="3"/>
        <v>0</v>
      </c>
      <c r="I90" t="s">
        <v>235</v>
      </c>
      <c r="J90" t="s">
        <v>18</v>
      </c>
      <c r="K90" t="s">
        <v>19</v>
      </c>
      <c r="L90" t="s">
        <v>20</v>
      </c>
      <c r="M90" t="s">
        <v>298</v>
      </c>
      <c r="N90" t="s">
        <v>22</v>
      </c>
      <c r="O90" t="s">
        <v>237</v>
      </c>
      <c r="P90" t="s">
        <v>238</v>
      </c>
      <c r="Q90" t="s">
        <v>134</v>
      </c>
      <c r="R90" t="s">
        <v>134</v>
      </c>
      <c r="S90" t="s">
        <v>27</v>
      </c>
      <c r="T90" s="16" t="s">
        <v>28</v>
      </c>
      <c r="U90" t="s">
        <v>29</v>
      </c>
    </row>
    <row r="91" spans="1:21" x14ac:dyDescent="0.25">
      <c r="A91">
        <v>89</v>
      </c>
      <c r="B91">
        <v>36160000</v>
      </c>
      <c r="C91">
        <v>4520000</v>
      </c>
      <c r="D91" t="e">
        <f>+VLOOKUP(A91,'2023'!#REF!,29,0)</f>
        <v>#REF!</v>
      </c>
      <c r="E91" t="e">
        <f t="shared" si="2"/>
        <v>#REF!</v>
      </c>
      <c r="F91">
        <v>8</v>
      </c>
      <c r="H91" t="b">
        <f t="shared" si="3"/>
        <v>0</v>
      </c>
      <c r="I91" t="s">
        <v>299</v>
      </c>
      <c r="J91" t="s">
        <v>18</v>
      </c>
      <c r="K91" t="s">
        <v>19</v>
      </c>
      <c r="L91" t="s">
        <v>20</v>
      </c>
      <c r="M91" t="s">
        <v>300</v>
      </c>
      <c r="N91" t="s">
        <v>22</v>
      </c>
      <c r="O91" t="s">
        <v>301</v>
      </c>
      <c r="P91" t="s">
        <v>302</v>
      </c>
      <c r="Q91" t="s">
        <v>134</v>
      </c>
      <c r="R91" t="s">
        <v>134</v>
      </c>
      <c r="S91" t="s">
        <v>46</v>
      </c>
      <c r="T91" s="16" t="s">
        <v>47</v>
      </c>
      <c r="U91" t="s">
        <v>33</v>
      </c>
    </row>
    <row r="92" spans="1:21" x14ac:dyDescent="0.25">
      <c r="A92">
        <v>90</v>
      </c>
      <c r="B92">
        <v>18400000</v>
      </c>
      <c r="C92">
        <v>2300000</v>
      </c>
      <c r="D92" t="e">
        <f>+VLOOKUP(A92,'2023'!#REF!,29,0)</f>
        <v>#REF!</v>
      </c>
      <c r="E92" t="e">
        <f t="shared" si="2"/>
        <v>#REF!</v>
      </c>
      <c r="F92">
        <v>8</v>
      </c>
      <c r="H92" t="b">
        <f t="shared" si="3"/>
        <v>0</v>
      </c>
      <c r="I92" t="s">
        <v>303</v>
      </c>
      <c r="J92" t="s">
        <v>18</v>
      </c>
      <c r="K92" t="s">
        <v>19</v>
      </c>
      <c r="L92" t="s">
        <v>20</v>
      </c>
      <c r="M92" t="s">
        <v>304</v>
      </c>
      <c r="N92" t="s">
        <v>22</v>
      </c>
      <c r="O92" t="s">
        <v>305</v>
      </c>
      <c r="P92" t="s">
        <v>306</v>
      </c>
      <c r="Q92" t="s">
        <v>134</v>
      </c>
      <c r="R92" t="s">
        <v>134</v>
      </c>
      <c r="S92" t="s">
        <v>27</v>
      </c>
      <c r="T92" s="16" t="s">
        <v>28</v>
      </c>
      <c r="U92" t="s">
        <v>29</v>
      </c>
    </row>
    <row r="93" spans="1:21" x14ac:dyDescent="0.25">
      <c r="A93">
        <v>91</v>
      </c>
      <c r="B93">
        <v>18400000</v>
      </c>
      <c r="C93">
        <v>2300000</v>
      </c>
      <c r="D93" t="e">
        <f>+VLOOKUP(A93,'2023'!#REF!,29,0)</f>
        <v>#REF!</v>
      </c>
      <c r="E93" t="e">
        <f t="shared" si="2"/>
        <v>#REF!</v>
      </c>
      <c r="F93">
        <v>8</v>
      </c>
      <c r="H93" t="b">
        <f t="shared" si="3"/>
        <v>0</v>
      </c>
      <c r="I93" t="s">
        <v>66</v>
      </c>
      <c r="J93" t="s">
        <v>18</v>
      </c>
      <c r="K93" t="s">
        <v>19</v>
      </c>
      <c r="L93" t="s">
        <v>20</v>
      </c>
      <c r="M93" t="s">
        <v>307</v>
      </c>
      <c r="N93" t="s">
        <v>22</v>
      </c>
      <c r="O93" t="s">
        <v>68</v>
      </c>
      <c r="P93" t="s">
        <v>69</v>
      </c>
      <c r="Q93" t="s">
        <v>134</v>
      </c>
      <c r="R93" t="s">
        <v>134</v>
      </c>
      <c r="S93" t="s">
        <v>27</v>
      </c>
      <c r="T93" s="16" t="s">
        <v>40</v>
      </c>
      <c r="U93" t="s">
        <v>33</v>
      </c>
    </row>
    <row r="94" spans="1:21" x14ac:dyDescent="0.25">
      <c r="A94">
        <v>92</v>
      </c>
      <c r="B94">
        <v>44000000</v>
      </c>
      <c r="C94">
        <v>5500000</v>
      </c>
      <c r="D94" t="e">
        <f>+VLOOKUP(A94,'2023'!#REF!,29,0)</f>
        <v>#REF!</v>
      </c>
      <c r="E94" t="e">
        <f t="shared" si="2"/>
        <v>#REF!</v>
      </c>
      <c r="F94">
        <v>8</v>
      </c>
      <c r="H94" t="b">
        <f t="shared" si="3"/>
        <v>0</v>
      </c>
      <c r="I94" t="s">
        <v>66</v>
      </c>
      <c r="J94" t="s">
        <v>18</v>
      </c>
      <c r="K94" t="s">
        <v>19</v>
      </c>
      <c r="L94" t="s">
        <v>20</v>
      </c>
      <c r="M94" t="s">
        <v>308</v>
      </c>
      <c r="N94" t="s">
        <v>309</v>
      </c>
      <c r="O94" t="s">
        <v>68</v>
      </c>
      <c r="P94" t="s">
        <v>69</v>
      </c>
      <c r="Q94" t="s">
        <v>310</v>
      </c>
      <c r="R94" t="s">
        <v>311</v>
      </c>
      <c r="S94" t="s">
        <v>46</v>
      </c>
      <c r="T94" s="16" t="s">
        <v>47</v>
      </c>
      <c r="U94" t="s">
        <v>33</v>
      </c>
    </row>
    <row r="95" spans="1:21" x14ac:dyDescent="0.25">
      <c r="A95">
        <v>93</v>
      </c>
      <c r="B95">
        <v>36160000</v>
      </c>
      <c r="C95">
        <v>4520000</v>
      </c>
      <c r="D95" t="e">
        <f>+VLOOKUP(A95,'2023'!#REF!,29,0)</f>
        <v>#REF!</v>
      </c>
      <c r="E95" t="e">
        <f t="shared" si="2"/>
        <v>#REF!</v>
      </c>
      <c r="F95">
        <v>8</v>
      </c>
      <c r="H95" t="b">
        <f t="shared" si="3"/>
        <v>0</v>
      </c>
      <c r="I95" t="s">
        <v>267</v>
      </c>
      <c r="J95" t="s">
        <v>18</v>
      </c>
      <c r="K95" t="s">
        <v>19</v>
      </c>
      <c r="L95" t="s">
        <v>20</v>
      </c>
      <c r="M95" t="s">
        <v>312</v>
      </c>
      <c r="N95" t="s">
        <v>22</v>
      </c>
      <c r="O95" t="s">
        <v>269</v>
      </c>
      <c r="P95" t="s">
        <v>270</v>
      </c>
      <c r="Q95" t="s">
        <v>134</v>
      </c>
      <c r="R95" t="s">
        <v>134</v>
      </c>
      <c r="S95" t="s">
        <v>46</v>
      </c>
      <c r="T95" s="16" t="s">
        <v>47</v>
      </c>
      <c r="U95" t="s">
        <v>29</v>
      </c>
    </row>
    <row r="96" spans="1:21" x14ac:dyDescent="0.25">
      <c r="A96">
        <v>94</v>
      </c>
      <c r="B96">
        <v>20800000</v>
      </c>
      <c r="C96">
        <v>2600000</v>
      </c>
      <c r="D96" t="e">
        <f>+VLOOKUP(A96,'2023'!#REF!,29,0)</f>
        <v>#REF!</v>
      </c>
      <c r="E96" t="e">
        <f t="shared" si="2"/>
        <v>#REF!</v>
      </c>
      <c r="F96">
        <v>8</v>
      </c>
      <c r="H96" t="b">
        <f t="shared" si="3"/>
        <v>0</v>
      </c>
      <c r="I96" t="s">
        <v>17</v>
      </c>
      <c r="J96" t="s">
        <v>18</v>
      </c>
      <c r="K96" t="s">
        <v>19</v>
      </c>
      <c r="L96" t="s">
        <v>20</v>
      </c>
      <c r="M96" t="s">
        <v>313</v>
      </c>
      <c r="N96" t="s">
        <v>22</v>
      </c>
      <c r="O96" t="s">
        <v>23</v>
      </c>
      <c r="P96" t="s">
        <v>24</v>
      </c>
      <c r="Q96" t="s">
        <v>289</v>
      </c>
      <c r="R96" t="s">
        <v>314</v>
      </c>
      <c r="S96" t="s">
        <v>27</v>
      </c>
      <c r="T96" s="16" t="s">
        <v>28</v>
      </c>
      <c r="U96" t="s">
        <v>29</v>
      </c>
    </row>
    <row r="97" spans="1:21" x14ac:dyDescent="0.25">
      <c r="A97">
        <v>95</v>
      </c>
      <c r="B97">
        <v>18400000</v>
      </c>
      <c r="C97">
        <v>2300000</v>
      </c>
      <c r="D97" t="e">
        <f>+VLOOKUP(A97,'2023'!#REF!,29,0)</f>
        <v>#REF!</v>
      </c>
      <c r="E97" t="e">
        <f t="shared" si="2"/>
        <v>#REF!</v>
      </c>
      <c r="F97">
        <v>8</v>
      </c>
      <c r="H97" t="b">
        <f t="shared" si="3"/>
        <v>0</v>
      </c>
      <c r="I97" t="s">
        <v>17</v>
      </c>
      <c r="J97" t="s">
        <v>18</v>
      </c>
      <c r="K97" t="s">
        <v>19</v>
      </c>
      <c r="L97" t="s">
        <v>20</v>
      </c>
      <c r="M97" t="s">
        <v>315</v>
      </c>
      <c r="N97" t="s">
        <v>22</v>
      </c>
      <c r="O97" t="s">
        <v>23</v>
      </c>
      <c r="P97" t="s">
        <v>24</v>
      </c>
      <c r="Q97" t="s">
        <v>25</v>
      </c>
      <c r="R97" t="s">
        <v>316</v>
      </c>
      <c r="S97" t="s">
        <v>27</v>
      </c>
      <c r="T97" s="16" t="s">
        <v>47</v>
      </c>
      <c r="U97" t="s">
        <v>29</v>
      </c>
    </row>
    <row r="98" spans="1:21" x14ac:dyDescent="0.25">
      <c r="A98">
        <v>96</v>
      </c>
      <c r="B98">
        <v>36160000</v>
      </c>
      <c r="C98">
        <v>4520000</v>
      </c>
      <c r="D98" t="e">
        <f>+VLOOKUP(A98,'2023'!#REF!,29,0)</f>
        <v>#REF!</v>
      </c>
      <c r="E98" t="e">
        <f t="shared" si="2"/>
        <v>#REF!</v>
      </c>
      <c r="F98">
        <v>8</v>
      </c>
      <c r="G98" t="e">
        <f>+VLOOKUP(A98,'2023'!#REF!,21,0)</f>
        <v>#REF!</v>
      </c>
      <c r="H98" t="e">
        <f t="shared" si="3"/>
        <v>#REF!</v>
      </c>
      <c r="I98" t="s">
        <v>251</v>
      </c>
      <c r="J98" t="s">
        <v>18</v>
      </c>
      <c r="K98" t="s">
        <v>19</v>
      </c>
      <c r="L98" t="s">
        <v>20</v>
      </c>
      <c r="M98" t="s">
        <v>317</v>
      </c>
      <c r="N98" t="s">
        <v>22</v>
      </c>
      <c r="O98" t="s">
        <v>253</v>
      </c>
      <c r="P98" t="s">
        <v>254</v>
      </c>
      <c r="Q98" t="s">
        <v>318</v>
      </c>
      <c r="R98" t="s">
        <v>319</v>
      </c>
      <c r="S98" t="s">
        <v>46</v>
      </c>
      <c r="T98" s="16" t="s">
        <v>47</v>
      </c>
      <c r="U98" t="s">
        <v>33</v>
      </c>
    </row>
    <row r="99" spans="1:21" x14ac:dyDescent="0.25">
      <c r="A99">
        <v>97</v>
      </c>
      <c r="B99">
        <v>36160000</v>
      </c>
      <c r="C99">
        <v>4520000</v>
      </c>
      <c r="D99" t="e">
        <f>+VLOOKUP(A99,'2023'!#REF!,29,0)</f>
        <v>#REF!</v>
      </c>
      <c r="E99" t="e">
        <f t="shared" si="2"/>
        <v>#REF!</v>
      </c>
      <c r="F99">
        <v>8</v>
      </c>
      <c r="G99" t="e">
        <f>+VLOOKUP(A99,'2023'!#REF!,21,0)</f>
        <v>#REF!</v>
      </c>
      <c r="H99" t="e">
        <f t="shared" si="3"/>
        <v>#REF!</v>
      </c>
      <c r="I99" t="s">
        <v>48</v>
      </c>
      <c r="J99" t="s">
        <v>18</v>
      </c>
      <c r="K99" t="s">
        <v>19</v>
      </c>
      <c r="L99" t="s">
        <v>20</v>
      </c>
      <c r="M99" t="s">
        <v>320</v>
      </c>
      <c r="N99" t="s">
        <v>321</v>
      </c>
      <c r="O99" t="s">
        <v>50</v>
      </c>
      <c r="P99" t="s">
        <v>51</v>
      </c>
      <c r="Q99" t="s">
        <v>134</v>
      </c>
      <c r="R99" t="s">
        <v>134</v>
      </c>
      <c r="S99" t="s">
        <v>46</v>
      </c>
      <c r="T99" s="16" t="s">
        <v>75</v>
      </c>
      <c r="U99" t="s">
        <v>29</v>
      </c>
    </row>
    <row r="100" spans="1:21" x14ac:dyDescent="0.25">
      <c r="A100">
        <v>98</v>
      </c>
      <c r="B100">
        <v>36160000</v>
      </c>
      <c r="C100">
        <v>4520000</v>
      </c>
      <c r="D100" t="e">
        <f>+VLOOKUP(A100,'2023'!#REF!,29,0)</f>
        <v>#REF!</v>
      </c>
      <c r="E100" t="e">
        <f t="shared" si="2"/>
        <v>#REF!</v>
      </c>
      <c r="F100">
        <v>8</v>
      </c>
      <c r="G100" t="e">
        <f>+VLOOKUP(A100,'2023'!#REF!,21,0)</f>
        <v>#REF!</v>
      </c>
      <c r="H100" t="e">
        <f t="shared" si="3"/>
        <v>#REF!</v>
      </c>
      <c r="I100" t="s">
        <v>48</v>
      </c>
      <c r="J100" t="s">
        <v>18</v>
      </c>
      <c r="K100" t="s">
        <v>19</v>
      </c>
      <c r="L100" t="s">
        <v>20</v>
      </c>
      <c r="M100" t="s">
        <v>322</v>
      </c>
      <c r="N100" t="s">
        <v>323</v>
      </c>
      <c r="O100" t="s">
        <v>50</v>
      </c>
      <c r="P100" t="s">
        <v>51</v>
      </c>
      <c r="Q100" t="s">
        <v>134</v>
      </c>
      <c r="R100" t="s">
        <v>134</v>
      </c>
      <c r="S100" t="s">
        <v>46</v>
      </c>
      <c r="T100" s="16" t="s">
        <v>47</v>
      </c>
      <c r="U100" t="s">
        <v>29</v>
      </c>
    </row>
    <row r="101" spans="1:21" x14ac:dyDescent="0.25">
      <c r="A101">
        <v>99</v>
      </c>
      <c r="B101">
        <v>36160000</v>
      </c>
      <c r="C101">
        <v>4520000</v>
      </c>
      <c r="D101" t="e">
        <f>+VLOOKUP(A101,'2023'!#REF!,29,0)</f>
        <v>#REF!</v>
      </c>
      <c r="E101" t="e">
        <f t="shared" si="2"/>
        <v>#REF!</v>
      </c>
      <c r="F101">
        <v>8</v>
      </c>
      <c r="G101" t="e">
        <f>+VLOOKUP(A101,'2023'!#REF!,21,0)</f>
        <v>#REF!</v>
      </c>
      <c r="H101" t="e">
        <f t="shared" si="3"/>
        <v>#REF!</v>
      </c>
      <c r="I101" t="s">
        <v>48</v>
      </c>
      <c r="J101" t="s">
        <v>18</v>
      </c>
      <c r="K101" t="s">
        <v>19</v>
      </c>
      <c r="L101" t="s">
        <v>20</v>
      </c>
      <c r="M101" t="s">
        <v>324</v>
      </c>
      <c r="N101" t="s">
        <v>22</v>
      </c>
      <c r="O101" t="s">
        <v>50</v>
      </c>
      <c r="P101" t="s">
        <v>51</v>
      </c>
      <c r="Q101" t="s">
        <v>134</v>
      </c>
      <c r="R101" t="s">
        <v>134</v>
      </c>
      <c r="S101" t="s">
        <v>46</v>
      </c>
      <c r="T101" s="16" t="s">
        <v>47</v>
      </c>
      <c r="U101" t="s">
        <v>29</v>
      </c>
    </row>
    <row r="102" spans="1:21" x14ac:dyDescent="0.25">
      <c r="A102">
        <v>100</v>
      </c>
      <c r="B102">
        <v>36160000</v>
      </c>
      <c r="C102">
        <v>4520000</v>
      </c>
      <c r="D102" t="e">
        <f>+VLOOKUP(A102,'2023'!#REF!,29,0)</f>
        <v>#REF!</v>
      </c>
      <c r="E102" t="e">
        <f t="shared" si="2"/>
        <v>#REF!</v>
      </c>
      <c r="F102">
        <v>8</v>
      </c>
      <c r="G102" t="e">
        <f>+VLOOKUP(A102,'2023'!#REF!,21,0)</f>
        <v>#REF!</v>
      </c>
      <c r="H102" t="e">
        <f t="shared" si="3"/>
        <v>#REF!</v>
      </c>
      <c r="I102" t="s">
        <v>48</v>
      </c>
      <c r="J102" t="s">
        <v>18</v>
      </c>
      <c r="K102" t="s">
        <v>19</v>
      </c>
      <c r="L102" t="s">
        <v>20</v>
      </c>
      <c r="M102" t="s">
        <v>325</v>
      </c>
      <c r="N102" t="s">
        <v>22</v>
      </c>
      <c r="O102" t="s">
        <v>50</v>
      </c>
      <c r="P102" t="s">
        <v>51</v>
      </c>
      <c r="Q102" t="s">
        <v>134</v>
      </c>
      <c r="R102" t="s">
        <v>134</v>
      </c>
      <c r="S102" t="s">
        <v>46</v>
      </c>
      <c r="T102" s="16" t="s">
        <v>28</v>
      </c>
      <c r="U102" t="s">
        <v>29</v>
      </c>
    </row>
    <row r="103" spans="1:21" x14ac:dyDescent="0.25">
      <c r="A103">
        <v>101</v>
      </c>
      <c r="B103">
        <v>36160000</v>
      </c>
      <c r="C103">
        <v>4520000</v>
      </c>
      <c r="D103" t="e">
        <f>+VLOOKUP(A103,'2023'!#REF!,29,0)</f>
        <v>#REF!</v>
      </c>
      <c r="E103" t="e">
        <f t="shared" si="2"/>
        <v>#REF!</v>
      </c>
      <c r="F103">
        <v>8</v>
      </c>
      <c r="G103" t="e">
        <f>+VLOOKUP(A103,'2023'!#REF!,21,0)</f>
        <v>#REF!</v>
      </c>
      <c r="H103" t="e">
        <f t="shared" si="3"/>
        <v>#REF!</v>
      </c>
      <c r="I103" t="s">
        <v>17</v>
      </c>
      <c r="J103" t="s">
        <v>18</v>
      </c>
      <c r="K103" t="s">
        <v>19</v>
      </c>
      <c r="L103" t="s">
        <v>20</v>
      </c>
      <c r="M103" t="s">
        <v>326</v>
      </c>
      <c r="N103" t="s">
        <v>327</v>
      </c>
      <c r="O103" t="s">
        <v>23</v>
      </c>
      <c r="P103" t="s">
        <v>24</v>
      </c>
      <c r="Q103" t="s">
        <v>134</v>
      </c>
      <c r="R103" t="s">
        <v>134</v>
      </c>
      <c r="S103" t="s">
        <v>46</v>
      </c>
      <c r="T103" s="16" t="s">
        <v>47</v>
      </c>
      <c r="U103" t="s">
        <v>33</v>
      </c>
    </row>
    <row r="104" spans="1:21" x14ac:dyDescent="0.25">
      <c r="A104">
        <v>102</v>
      </c>
      <c r="B104">
        <v>36160000</v>
      </c>
      <c r="C104">
        <v>4520000</v>
      </c>
      <c r="D104" t="e">
        <f>+VLOOKUP(A104,'2023'!#REF!,29,0)</f>
        <v>#REF!</v>
      </c>
      <c r="E104" t="e">
        <f t="shared" si="2"/>
        <v>#REF!</v>
      </c>
      <c r="F104">
        <v>8</v>
      </c>
      <c r="G104" t="e">
        <f>+VLOOKUP(A104,'2023'!#REF!,21,0)</f>
        <v>#REF!</v>
      </c>
      <c r="H104" t="e">
        <f t="shared" si="3"/>
        <v>#REF!</v>
      </c>
      <c r="I104" t="s">
        <v>17</v>
      </c>
      <c r="J104" t="s">
        <v>18</v>
      </c>
      <c r="K104" t="s">
        <v>19</v>
      </c>
      <c r="L104" t="s">
        <v>20</v>
      </c>
      <c r="M104" t="s">
        <v>328</v>
      </c>
      <c r="N104" t="s">
        <v>22</v>
      </c>
      <c r="O104" t="s">
        <v>23</v>
      </c>
      <c r="P104" t="s">
        <v>24</v>
      </c>
      <c r="Q104" t="s">
        <v>134</v>
      </c>
      <c r="R104" t="s">
        <v>134</v>
      </c>
      <c r="S104" t="s">
        <v>46</v>
      </c>
      <c r="T104" s="16" t="s">
        <v>47</v>
      </c>
      <c r="U104" t="s">
        <v>29</v>
      </c>
    </row>
    <row r="105" spans="1:21" x14ac:dyDescent="0.25">
      <c r="A105">
        <v>103</v>
      </c>
      <c r="B105">
        <v>36160000</v>
      </c>
      <c r="C105">
        <v>4520000</v>
      </c>
      <c r="D105" t="e">
        <f>+VLOOKUP(A105,'2023'!#REF!,29,0)</f>
        <v>#REF!</v>
      </c>
      <c r="E105" t="e">
        <f t="shared" si="2"/>
        <v>#REF!</v>
      </c>
      <c r="F105">
        <v>8</v>
      </c>
      <c r="G105" t="e">
        <f>+VLOOKUP(A105,'2023'!#REF!,21,0)</f>
        <v>#REF!</v>
      </c>
      <c r="H105" t="e">
        <f t="shared" si="3"/>
        <v>#REF!</v>
      </c>
      <c r="I105" t="s">
        <v>17</v>
      </c>
      <c r="J105" t="s">
        <v>18</v>
      </c>
      <c r="K105" t="s">
        <v>19</v>
      </c>
      <c r="L105" t="s">
        <v>20</v>
      </c>
      <c r="M105" t="s">
        <v>329</v>
      </c>
      <c r="N105" t="s">
        <v>22</v>
      </c>
      <c r="O105" t="s">
        <v>23</v>
      </c>
      <c r="P105" t="s">
        <v>24</v>
      </c>
      <c r="Q105" t="s">
        <v>330</v>
      </c>
      <c r="R105" t="s">
        <v>331</v>
      </c>
      <c r="S105" t="s">
        <v>46</v>
      </c>
      <c r="T105" s="16" t="s">
        <v>47</v>
      </c>
      <c r="U105" t="s">
        <v>29</v>
      </c>
    </row>
    <row r="106" spans="1:21" x14ac:dyDescent="0.25">
      <c r="A106">
        <v>104</v>
      </c>
      <c r="B106">
        <v>36160000</v>
      </c>
      <c r="C106">
        <v>4520000</v>
      </c>
      <c r="D106" t="e">
        <f>+VLOOKUP(A106,'2023'!#REF!,29,0)</f>
        <v>#REF!</v>
      </c>
      <c r="E106" t="e">
        <f t="shared" si="2"/>
        <v>#REF!</v>
      </c>
      <c r="F106">
        <v>8</v>
      </c>
      <c r="G106" t="e">
        <f>+VLOOKUP(A106,'2023'!#REF!,21,0)</f>
        <v>#REF!</v>
      </c>
      <c r="H106" t="e">
        <f t="shared" si="3"/>
        <v>#REF!</v>
      </c>
      <c r="I106" t="s">
        <v>17</v>
      </c>
      <c r="J106" t="s">
        <v>18</v>
      </c>
      <c r="K106" t="s">
        <v>19</v>
      </c>
      <c r="L106" t="s">
        <v>20</v>
      </c>
      <c r="M106" t="s">
        <v>332</v>
      </c>
      <c r="N106" t="s">
        <v>22</v>
      </c>
      <c r="O106" t="s">
        <v>23</v>
      </c>
      <c r="P106" t="s">
        <v>24</v>
      </c>
      <c r="Q106" t="s">
        <v>330</v>
      </c>
      <c r="R106" t="s">
        <v>333</v>
      </c>
      <c r="S106" t="s">
        <v>46</v>
      </c>
      <c r="T106" s="16" t="s">
        <v>47</v>
      </c>
      <c r="U106" t="s">
        <v>29</v>
      </c>
    </row>
    <row r="107" spans="1:21" x14ac:dyDescent="0.25">
      <c r="A107">
        <v>105</v>
      </c>
      <c r="B107">
        <v>44000000</v>
      </c>
      <c r="C107">
        <v>5500000</v>
      </c>
      <c r="D107" t="e">
        <f>+VLOOKUP(A107,'2023'!#REF!,29,0)</f>
        <v>#REF!</v>
      </c>
      <c r="E107" t="e">
        <f t="shared" si="2"/>
        <v>#REF!</v>
      </c>
      <c r="F107">
        <v>8</v>
      </c>
      <c r="G107" t="e">
        <f>+VLOOKUP(A107,'2023'!#REF!,21,0)</f>
        <v>#REF!</v>
      </c>
      <c r="H107" t="e">
        <f t="shared" si="3"/>
        <v>#REF!</v>
      </c>
      <c r="I107" t="s">
        <v>17</v>
      </c>
      <c r="J107" t="s">
        <v>18</v>
      </c>
      <c r="K107" t="s">
        <v>19</v>
      </c>
      <c r="L107" t="s">
        <v>20</v>
      </c>
      <c r="M107" t="s">
        <v>334</v>
      </c>
      <c r="N107" t="s">
        <v>22</v>
      </c>
      <c r="O107" t="s">
        <v>23</v>
      </c>
      <c r="P107" t="s">
        <v>24</v>
      </c>
      <c r="Q107" t="s">
        <v>134</v>
      </c>
      <c r="R107" t="s">
        <v>134</v>
      </c>
      <c r="S107" t="s">
        <v>46</v>
      </c>
      <c r="T107" s="16" t="s">
        <v>40</v>
      </c>
      <c r="U107" t="s">
        <v>29</v>
      </c>
    </row>
    <row r="108" spans="1:21" x14ac:dyDescent="0.25">
      <c r="A108">
        <v>107</v>
      </c>
      <c r="B108">
        <v>40000000</v>
      </c>
      <c r="C108">
        <v>5000000</v>
      </c>
      <c r="D108" t="e">
        <f>+VLOOKUP(A108,'2023'!#REF!,29,0)</f>
        <v>#REF!</v>
      </c>
      <c r="E108" t="e">
        <f t="shared" si="2"/>
        <v>#REF!</v>
      </c>
      <c r="F108">
        <v>8</v>
      </c>
      <c r="G108" t="e">
        <f>+VLOOKUP(A108,'2023'!#REF!,21,0)</f>
        <v>#REF!</v>
      </c>
      <c r="H108" t="e">
        <f t="shared" si="3"/>
        <v>#REF!</v>
      </c>
      <c r="I108" t="s">
        <v>241</v>
      </c>
      <c r="J108" t="s">
        <v>18</v>
      </c>
      <c r="K108" t="s">
        <v>19</v>
      </c>
      <c r="L108" t="s">
        <v>20</v>
      </c>
      <c r="M108" t="s">
        <v>335</v>
      </c>
      <c r="N108" t="s">
        <v>336</v>
      </c>
      <c r="O108" t="s">
        <v>243</v>
      </c>
      <c r="P108" t="s">
        <v>244</v>
      </c>
      <c r="Q108" t="s">
        <v>337</v>
      </c>
      <c r="R108" t="s">
        <v>338</v>
      </c>
      <c r="S108" t="s">
        <v>46</v>
      </c>
      <c r="T108" s="16" t="s">
        <v>132</v>
      </c>
      <c r="U108" t="s">
        <v>29</v>
      </c>
    </row>
    <row r="109" spans="1:21" x14ac:dyDescent="0.25">
      <c r="A109">
        <v>108</v>
      </c>
      <c r="B109">
        <v>36160000</v>
      </c>
      <c r="C109">
        <v>4520000</v>
      </c>
      <c r="D109" t="e">
        <f>+VLOOKUP(A109,'2023'!#REF!,29,0)</f>
        <v>#REF!</v>
      </c>
      <c r="E109" t="e">
        <f t="shared" si="2"/>
        <v>#REF!</v>
      </c>
      <c r="F109">
        <v>8</v>
      </c>
      <c r="G109" t="e">
        <f>+VLOOKUP(A109,'2023'!#REF!,21,0)</f>
        <v>#REF!</v>
      </c>
      <c r="H109" t="e">
        <f t="shared" si="3"/>
        <v>#REF!</v>
      </c>
      <c r="I109" t="s">
        <v>17</v>
      </c>
      <c r="J109" t="s">
        <v>18</v>
      </c>
      <c r="K109" t="s">
        <v>19</v>
      </c>
      <c r="L109" t="s">
        <v>20</v>
      </c>
      <c r="M109" t="s">
        <v>339</v>
      </c>
      <c r="N109" t="s">
        <v>22</v>
      </c>
      <c r="O109" t="s">
        <v>23</v>
      </c>
      <c r="P109" t="s">
        <v>24</v>
      </c>
      <c r="Q109" t="s">
        <v>340</v>
      </c>
      <c r="R109" t="s">
        <v>341</v>
      </c>
      <c r="S109" t="s">
        <v>46</v>
      </c>
      <c r="T109" s="16" t="s">
        <v>47</v>
      </c>
      <c r="U109" t="s">
        <v>29</v>
      </c>
    </row>
    <row r="110" spans="1:21" x14ac:dyDescent="0.25">
      <c r="A110">
        <v>109</v>
      </c>
      <c r="B110">
        <v>36160000</v>
      </c>
      <c r="C110">
        <v>4520000</v>
      </c>
      <c r="D110" t="e">
        <f>+VLOOKUP(A110,'2023'!#REF!,29,0)</f>
        <v>#REF!</v>
      </c>
      <c r="E110" t="e">
        <f t="shared" si="2"/>
        <v>#REF!</v>
      </c>
      <c r="F110">
        <v>8</v>
      </c>
      <c r="G110" t="e">
        <f>+VLOOKUP(A110,'2023'!#REF!,21,0)</f>
        <v>#REF!</v>
      </c>
      <c r="H110" t="e">
        <f t="shared" si="3"/>
        <v>#REF!</v>
      </c>
      <c r="I110" t="s">
        <v>291</v>
      </c>
      <c r="J110" t="s">
        <v>18</v>
      </c>
      <c r="K110" t="s">
        <v>19</v>
      </c>
      <c r="L110" t="s">
        <v>20</v>
      </c>
      <c r="M110" t="s">
        <v>342</v>
      </c>
      <c r="N110" t="s">
        <v>22</v>
      </c>
      <c r="O110" t="s">
        <v>293</v>
      </c>
      <c r="P110" t="s">
        <v>294</v>
      </c>
      <c r="Q110" t="s">
        <v>343</v>
      </c>
      <c r="R110" t="s">
        <v>344</v>
      </c>
      <c r="S110" t="s">
        <v>46</v>
      </c>
      <c r="T110" s="16" t="s">
        <v>47</v>
      </c>
      <c r="U110" t="s">
        <v>29</v>
      </c>
    </row>
    <row r="111" spans="1:21" x14ac:dyDescent="0.25">
      <c r="A111">
        <v>110</v>
      </c>
      <c r="B111">
        <v>36160000</v>
      </c>
      <c r="C111">
        <v>4520000</v>
      </c>
      <c r="D111" t="e">
        <f>+VLOOKUP(A111,'2023'!#REF!,29,0)</f>
        <v>#REF!</v>
      </c>
      <c r="E111" t="e">
        <f t="shared" si="2"/>
        <v>#REF!</v>
      </c>
      <c r="F111">
        <v>8</v>
      </c>
      <c r="G111" t="e">
        <f>+VLOOKUP(A111,'2023'!#REF!,21,0)</f>
        <v>#REF!</v>
      </c>
      <c r="H111" t="e">
        <f t="shared" si="3"/>
        <v>#REF!</v>
      </c>
      <c r="I111" t="s">
        <v>291</v>
      </c>
      <c r="J111" t="s">
        <v>18</v>
      </c>
      <c r="K111" t="s">
        <v>19</v>
      </c>
      <c r="L111" t="s">
        <v>20</v>
      </c>
      <c r="M111" t="s">
        <v>345</v>
      </c>
      <c r="N111" t="s">
        <v>22</v>
      </c>
      <c r="O111" t="s">
        <v>293</v>
      </c>
      <c r="P111" t="s">
        <v>294</v>
      </c>
      <c r="Q111" t="s">
        <v>346</v>
      </c>
      <c r="R111" t="s">
        <v>347</v>
      </c>
      <c r="S111" t="s">
        <v>46</v>
      </c>
      <c r="T111" s="16" t="s">
        <v>47</v>
      </c>
      <c r="U111" t="s">
        <v>29</v>
      </c>
    </row>
    <row r="112" spans="1:21" x14ac:dyDescent="0.25">
      <c r="A112">
        <v>111</v>
      </c>
      <c r="B112">
        <v>52800000</v>
      </c>
      <c r="C112">
        <v>6600000</v>
      </c>
      <c r="D112" t="e">
        <f>+VLOOKUP(A112,'2023'!#REF!,29,0)</f>
        <v>#REF!</v>
      </c>
      <c r="E112" t="e">
        <f t="shared" si="2"/>
        <v>#REF!</v>
      </c>
      <c r="F112">
        <v>8</v>
      </c>
      <c r="G112" t="e">
        <f>+VLOOKUP(A112,'2023'!#REF!,21,0)</f>
        <v>#REF!</v>
      </c>
      <c r="H112" t="e">
        <f t="shared" si="3"/>
        <v>#REF!</v>
      </c>
      <c r="I112" t="s">
        <v>17</v>
      </c>
      <c r="J112" t="s">
        <v>18</v>
      </c>
      <c r="K112" t="s">
        <v>19</v>
      </c>
      <c r="L112" t="s">
        <v>20</v>
      </c>
      <c r="M112" t="s">
        <v>348</v>
      </c>
      <c r="N112" t="s">
        <v>22</v>
      </c>
      <c r="O112" t="s">
        <v>23</v>
      </c>
      <c r="P112" t="s">
        <v>24</v>
      </c>
      <c r="Q112" t="s">
        <v>349</v>
      </c>
      <c r="R112" t="s">
        <v>350</v>
      </c>
      <c r="S112" t="s">
        <v>46</v>
      </c>
      <c r="T112" s="16" t="s">
        <v>47</v>
      </c>
      <c r="U112" t="s">
        <v>33</v>
      </c>
    </row>
    <row r="113" spans="1:21" x14ac:dyDescent="0.25">
      <c r="A113">
        <v>112</v>
      </c>
      <c r="B113">
        <v>22400000</v>
      </c>
      <c r="C113">
        <v>2800000</v>
      </c>
      <c r="D113" t="e">
        <f>+VLOOKUP(A113,'2023'!#REF!,29,0)</f>
        <v>#REF!</v>
      </c>
      <c r="E113" t="e">
        <f t="shared" si="2"/>
        <v>#REF!</v>
      </c>
      <c r="F113">
        <v>8</v>
      </c>
      <c r="G113" t="e">
        <f>+VLOOKUP(A113,'2023'!#REF!,21,0)</f>
        <v>#REF!</v>
      </c>
      <c r="H113" t="e">
        <f t="shared" si="3"/>
        <v>#REF!</v>
      </c>
      <c r="I113" t="s">
        <v>251</v>
      </c>
      <c r="J113" t="s">
        <v>18</v>
      </c>
      <c r="K113" t="s">
        <v>19</v>
      </c>
      <c r="L113" t="s">
        <v>20</v>
      </c>
      <c r="M113" t="s">
        <v>351</v>
      </c>
      <c r="N113" t="s">
        <v>22</v>
      </c>
      <c r="O113" t="s">
        <v>253</v>
      </c>
      <c r="P113" t="s">
        <v>254</v>
      </c>
      <c r="Q113" t="s">
        <v>352</v>
      </c>
      <c r="R113" t="s">
        <v>353</v>
      </c>
      <c r="S113" t="s">
        <v>27</v>
      </c>
      <c r="T113" s="16" t="s">
        <v>40</v>
      </c>
      <c r="U113" t="s">
        <v>29</v>
      </c>
    </row>
    <row r="114" spans="1:21" x14ac:dyDescent="0.25">
      <c r="A114">
        <v>113</v>
      </c>
      <c r="B114">
        <v>36160000</v>
      </c>
      <c r="C114">
        <v>4520000</v>
      </c>
      <c r="D114" t="e">
        <f>+VLOOKUP(A114,'2023'!#REF!,29,0)</f>
        <v>#REF!</v>
      </c>
      <c r="E114" t="e">
        <f t="shared" si="2"/>
        <v>#REF!</v>
      </c>
      <c r="F114">
        <v>8</v>
      </c>
      <c r="G114" t="e">
        <f>+VLOOKUP(A114,'2023'!#REF!,21,0)</f>
        <v>#REF!</v>
      </c>
      <c r="H114" t="e">
        <f t="shared" si="3"/>
        <v>#REF!</v>
      </c>
      <c r="I114" t="s">
        <v>57</v>
      </c>
      <c r="J114" t="s">
        <v>18</v>
      </c>
      <c r="K114" t="s">
        <v>19</v>
      </c>
      <c r="L114" t="s">
        <v>20</v>
      </c>
      <c r="M114" t="s">
        <v>354</v>
      </c>
      <c r="N114" t="s">
        <v>22</v>
      </c>
      <c r="O114" t="s">
        <v>59</v>
      </c>
      <c r="P114" t="s">
        <v>60</v>
      </c>
      <c r="Q114" t="s">
        <v>134</v>
      </c>
      <c r="R114" t="s">
        <v>134</v>
      </c>
      <c r="S114" t="s">
        <v>46</v>
      </c>
      <c r="T114" s="16" t="s">
        <v>47</v>
      </c>
      <c r="U114" t="s">
        <v>33</v>
      </c>
    </row>
    <row r="115" spans="1:21" x14ac:dyDescent="0.25">
      <c r="A115">
        <v>114</v>
      </c>
      <c r="B115">
        <v>18400000</v>
      </c>
      <c r="C115">
        <v>2300000</v>
      </c>
      <c r="D115" t="e">
        <f>+VLOOKUP(A115,'2023'!#REF!,29,0)</f>
        <v>#REF!</v>
      </c>
      <c r="E115" t="e">
        <f t="shared" si="2"/>
        <v>#REF!</v>
      </c>
      <c r="F115">
        <v>8</v>
      </c>
      <c r="G115" t="e">
        <f>+VLOOKUP(A115,'2023'!#REF!,21,0)</f>
        <v>#REF!</v>
      </c>
      <c r="H115" t="e">
        <f t="shared" si="3"/>
        <v>#REF!</v>
      </c>
      <c r="I115" t="s">
        <v>57</v>
      </c>
      <c r="J115" t="s">
        <v>18</v>
      </c>
      <c r="K115" t="s">
        <v>19</v>
      </c>
      <c r="L115" t="s">
        <v>20</v>
      </c>
      <c r="M115" t="s">
        <v>355</v>
      </c>
      <c r="N115" t="s">
        <v>22</v>
      </c>
      <c r="O115" t="s">
        <v>59</v>
      </c>
      <c r="P115" t="s">
        <v>60</v>
      </c>
      <c r="Q115" t="s">
        <v>134</v>
      </c>
      <c r="R115" t="s">
        <v>134</v>
      </c>
      <c r="S115" t="s">
        <v>27</v>
      </c>
      <c r="T115" s="16" t="s">
        <v>356</v>
      </c>
      <c r="U115" t="s">
        <v>29</v>
      </c>
    </row>
    <row r="116" spans="1:21" x14ac:dyDescent="0.25">
      <c r="A116">
        <v>115</v>
      </c>
      <c r="B116">
        <v>22400000</v>
      </c>
      <c r="C116">
        <v>2800000</v>
      </c>
      <c r="D116" t="e">
        <f>+VLOOKUP(A116,'2023'!#REF!,29,0)</f>
        <v>#REF!</v>
      </c>
      <c r="E116" t="e">
        <f t="shared" si="2"/>
        <v>#REF!</v>
      </c>
      <c r="F116">
        <v>8</v>
      </c>
      <c r="G116" t="e">
        <f>+VLOOKUP(A116,'2023'!#REF!,21,0)</f>
        <v>#REF!</v>
      </c>
      <c r="H116" t="e">
        <f t="shared" si="3"/>
        <v>#REF!</v>
      </c>
      <c r="I116" t="s">
        <v>57</v>
      </c>
      <c r="J116" t="s">
        <v>18</v>
      </c>
      <c r="K116" t="s">
        <v>19</v>
      </c>
      <c r="L116" t="s">
        <v>20</v>
      </c>
      <c r="M116" t="s">
        <v>357</v>
      </c>
      <c r="N116" t="s">
        <v>22</v>
      </c>
      <c r="O116" t="s">
        <v>59</v>
      </c>
      <c r="P116" t="s">
        <v>60</v>
      </c>
      <c r="Q116" t="s">
        <v>134</v>
      </c>
      <c r="R116" t="s">
        <v>134</v>
      </c>
      <c r="S116" t="s">
        <v>27</v>
      </c>
      <c r="T116" s="16" t="s">
        <v>47</v>
      </c>
      <c r="U116" t="s">
        <v>29</v>
      </c>
    </row>
    <row r="117" spans="1:21" x14ac:dyDescent="0.25">
      <c r="A117">
        <v>116</v>
      </c>
      <c r="B117">
        <v>36160000</v>
      </c>
      <c r="C117">
        <v>4520000</v>
      </c>
      <c r="D117" t="e">
        <f>+VLOOKUP(A117,'2023'!#REF!,29,0)</f>
        <v>#REF!</v>
      </c>
      <c r="E117" t="e">
        <f t="shared" si="2"/>
        <v>#REF!</v>
      </c>
      <c r="F117">
        <v>8</v>
      </c>
      <c r="G117" t="e">
        <f>+VLOOKUP(A117,'2023'!#REF!,21,0)</f>
        <v>#REF!</v>
      </c>
      <c r="H117" t="e">
        <f t="shared" si="3"/>
        <v>#REF!</v>
      </c>
      <c r="I117" t="s">
        <v>358</v>
      </c>
      <c r="J117" t="s">
        <v>18</v>
      </c>
      <c r="K117" t="s">
        <v>19</v>
      </c>
      <c r="L117" t="s">
        <v>20</v>
      </c>
      <c r="M117" t="s">
        <v>359</v>
      </c>
      <c r="N117" t="s">
        <v>22</v>
      </c>
      <c r="O117" t="s">
        <v>360</v>
      </c>
      <c r="P117" t="s">
        <v>361</v>
      </c>
      <c r="Q117" t="s">
        <v>134</v>
      </c>
      <c r="R117" t="s">
        <v>134</v>
      </c>
      <c r="S117" t="s">
        <v>46</v>
      </c>
      <c r="T117" s="16" t="s">
        <v>47</v>
      </c>
      <c r="U117" t="s">
        <v>29</v>
      </c>
    </row>
    <row r="118" spans="1:21" x14ac:dyDescent="0.25">
      <c r="A118">
        <v>117</v>
      </c>
      <c r="B118">
        <v>36160000</v>
      </c>
      <c r="C118">
        <v>4520000</v>
      </c>
      <c r="D118" t="e">
        <f>+VLOOKUP(A118,'2023'!#REF!,29,0)</f>
        <v>#REF!</v>
      </c>
      <c r="E118" t="e">
        <f t="shared" si="2"/>
        <v>#REF!</v>
      </c>
      <c r="F118">
        <v>8</v>
      </c>
      <c r="G118" t="e">
        <f>+VLOOKUP(A118,'2023'!#REF!,21,0)</f>
        <v>#REF!</v>
      </c>
      <c r="H118" t="e">
        <f t="shared" si="3"/>
        <v>#REF!</v>
      </c>
      <c r="I118" t="s">
        <v>362</v>
      </c>
      <c r="J118" t="s">
        <v>18</v>
      </c>
      <c r="K118" t="s">
        <v>19</v>
      </c>
      <c r="L118" t="s">
        <v>20</v>
      </c>
      <c r="M118" t="s">
        <v>363</v>
      </c>
      <c r="N118" t="s">
        <v>364</v>
      </c>
      <c r="O118" t="s">
        <v>365</v>
      </c>
      <c r="P118" t="s">
        <v>366</v>
      </c>
      <c r="Q118" t="s">
        <v>367</v>
      </c>
      <c r="R118" t="s">
        <v>368</v>
      </c>
      <c r="S118" t="s">
        <v>46</v>
      </c>
      <c r="T118" s="16" t="s">
        <v>75</v>
      </c>
      <c r="U118" t="s">
        <v>33</v>
      </c>
    </row>
    <row r="119" spans="1:21" x14ac:dyDescent="0.25">
      <c r="A119">
        <v>118</v>
      </c>
      <c r="B119">
        <v>18400000</v>
      </c>
      <c r="C119">
        <v>2300000</v>
      </c>
      <c r="D119" t="e">
        <f>+VLOOKUP(A119,'2023'!#REF!,29,0)</f>
        <v>#REF!</v>
      </c>
      <c r="E119" t="e">
        <f t="shared" si="2"/>
        <v>#REF!</v>
      </c>
      <c r="F119">
        <v>8</v>
      </c>
      <c r="G119" t="e">
        <f>+VLOOKUP(A119,'2023'!#REF!,21,0)</f>
        <v>#REF!</v>
      </c>
      <c r="H119" t="e">
        <f t="shared" si="3"/>
        <v>#REF!</v>
      </c>
      <c r="I119" t="s">
        <v>362</v>
      </c>
      <c r="J119" t="s">
        <v>18</v>
      </c>
      <c r="K119" t="s">
        <v>19</v>
      </c>
      <c r="L119" t="s">
        <v>20</v>
      </c>
      <c r="M119" t="s">
        <v>369</v>
      </c>
      <c r="N119" t="s">
        <v>22</v>
      </c>
      <c r="O119" t="s">
        <v>365</v>
      </c>
      <c r="P119" t="s">
        <v>366</v>
      </c>
      <c r="Q119" t="s">
        <v>134</v>
      </c>
      <c r="R119" t="s">
        <v>134</v>
      </c>
      <c r="S119" t="s">
        <v>27</v>
      </c>
      <c r="T119" s="16" t="s">
        <v>47</v>
      </c>
      <c r="U119" t="s">
        <v>29</v>
      </c>
    </row>
    <row r="120" spans="1:21" x14ac:dyDescent="0.25">
      <c r="A120">
        <v>119</v>
      </c>
      <c r="B120">
        <v>18400000</v>
      </c>
      <c r="C120">
        <v>2300000</v>
      </c>
      <c r="D120" t="e">
        <f>+VLOOKUP(A120,'2023'!#REF!,29,0)</f>
        <v>#REF!</v>
      </c>
      <c r="E120" t="e">
        <f t="shared" si="2"/>
        <v>#REF!</v>
      </c>
      <c r="F120">
        <v>8</v>
      </c>
      <c r="G120" t="e">
        <f>+VLOOKUP(A120,'2023'!#REF!,21,0)</f>
        <v>#REF!</v>
      </c>
      <c r="H120" t="e">
        <f t="shared" si="3"/>
        <v>#REF!</v>
      </c>
      <c r="I120" t="s">
        <v>241</v>
      </c>
      <c r="J120" t="s">
        <v>18</v>
      </c>
      <c r="K120" t="s">
        <v>19</v>
      </c>
      <c r="L120" t="s">
        <v>20</v>
      </c>
      <c r="M120" t="s">
        <v>370</v>
      </c>
      <c r="N120" t="s">
        <v>22</v>
      </c>
      <c r="O120" t="s">
        <v>243</v>
      </c>
      <c r="P120" t="s">
        <v>244</v>
      </c>
      <c r="Q120" t="s">
        <v>371</v>
      </c>
      <c r="R120" t="s">
        <v>372</v>
      </c>
      <c r="S120" t="s">
        <v>27</v>
      </c>
      <c r="T120" s="16" t="s">
        <v>356</v>
      </c>
      <c r="U120" t="s">
        <v>33</v>
      </c>
    </row>
    <row r="121" spans="1:21" x14ac:dyDescent="0.25">
      <c r="A121">
        <v>120</v>
      </c>
      <c r="B121">
        <v>14400000</v>
      </c>
      <c r="C121">
        <v>1800000</v>
      </c>
      <c r="D121" t="e">
        <f>+VLOOKUP(A121,'2023'!#REF!,29,0)</f>
        <v>#REF!</v>
      </c>
      <c r="E121" t="e">
        <f t="shared" si="2"/>
        <v>#REF!</v>
      </c>
      <c r="F121">
        <v>8</v>
      </c>
      <c r="G121" t="e">
        <f>+VLOOKUP(A121,'2023'!#REF!,21,0)</f>
        <v>#REF!</v>
      </c>
      <c r="H121" t="e">
        <f t="shared" si="3"/>
        <v>#REF!</v>
      </c>
      <c r="I121" t="s">
        <v>17</v>
      </c>
      <c r="J121" t="s">
        <v>18</v>
      </c>
      <c r="K121" t="s">
        <v>19</v>
      </c>
      <c r="L121" t="s">
        <v>20</v>
      </c>
      <c r="M121" t="s">
        <v>373</v>
      </c>
      <c r="N121" t="s">
        <v>22</v>
      </c>
      <c r="O121" t="s">
        <v>23</v>
      </c>
      <c r="P121" t="s">
        <v>24</v>
      </c>
      <c r="Q121" t="s">
        <v>374</v>
      </c>
      <c r="R121" t="s">
        <v>375</v>
      </c>
      <c r="S121" t="s">
        <v>27</v>
      </c>
      <c r="T121" s="16" t="s">
        <v>28</v>
      </c>
      <c r="U121" t="s">
        <v>33</v>
      </c>
    </row>
    <row r="122" spans="1:21" x14ac:dyDescent="0.25">
      <c r="A122">
        <v>121</v>
      </c>
      <c r="B122">
        <v>14400000</v>
      </c>
      <c r="C122">
        <v>1800000</v>
      </c>
      <c r="D122" t="e">
        <f>+VLOOKUP(A122,'2023'!#REF!,29,0)</f>
        <v>#REF!</v>
      </c>
      <c r="E122" t="e">
        <f t="shared" si="2"/>
        <v>#REF!</v>
      </c>
      <c r="F122">
        <v>8</v>
      </c>
      <c r="G122" t="e">
        <f>+VLOOKUP(A122,'2023'!#REF!,21,0)</f>
        <v>#REF!</v>
      </c>
      <c r="H122" t="e">
        <f t="shared" si="3"/>
        <v>#REF!</v>
      </c>
      <c r="I122" t="s">
        <v>362</v>
      </c>
      <c r="J122" t="s">
        <v>18</v>
      </c>
      <c r="K122" t="s">
        <v>19</v>
      </c>
      <c r="L122" t="s">
        <v>20</v>
      </c>
      <c r="M122" t="s">
        <v>376</v>
      </c>
      <c r="N122" t="s">
        <v>22</v>
      </c>
      <c r="O122" t="s">
        <v>365</v>
      </c>
      <c r="P122" t="s">
        <v>366</v>
      </c>
      <c r="Q122" t="s">
        <v>377</v>
      </c>
      <c r="R122" t="s">
        <v>378</v>
      </c>
      <c r="S122" t="s">
        <v>27</v>
      </c>
      <c r="T122" s="16" t="s">
        <v>40</v>
      </c>
      <c r="U122" t="s">
        <v>33</v>
      </c>
    </row>
    <row r="123" spans="1:21" x14ac:dyDescent="0.25">
      <c r="A123">
        <v>122</v>
      </c>
      <c r="B123">
        <v>36160000</v>
      </c>
      <c r="C123">
        <v>4520000</v>
      </c>
      <c r="D123" t="e">
        <f>+VLOOKUP(A123,'2023'!#REF!,29,0)</f>
        <v>#REF!</v>
      </c>
      <c r="E123" t="e">
        <f t="shared" si="2"/>
        <v>#REF!</v>
      </c>
      <c r="F123">
        <v>8</v>
      </c>
      <c r="G123" t="e">
        <f>+VLOOKUP(A123,'2023'!#REF!,21,0)</f>
        <v>#REF!</v>
      </c>
      <c r="H123" t="e">
        <f t="shared" si="3"/>
        <v>#REF!</v>
      </c>
      <c r="I123" t="s">
        <v>17</v>
      </c>
      <c r="J123" t="s">
        <v>18</v>
      </c>
      <c r="K123" t="s">
        <v>19</v>
      </c>
      <c r="L123" t="s">
        <v>20</v>
      </c>
      <c r="M123" t="s">
        <v>379</v>
      </c>
      <c r="N123" t="s">
        <v>22</v>
      </c>
      <c r="O123" t="s">
        <v>23</v>
      </c>
      <c r="P123" t="s">
        <v>24</v>
      </c>
      <c r="Q123" t="s">
        <v>380</v>
      </c>
      <c r="R123" t="s">
        <v>381</v>
      </c>
      <c r="S123" t="s">
        <v>46</v>
      </c>
      <c r="T123" s="16" t="s">
        <v>47</v>
      </c>
      <c r="U123" t="s">
        <v>33</v>
      </c>
    </row>
    <row r="124" spans="1:21" x14ac:dyDescent="0.25">
      <c r="A124">
        <v>123</v>
      </c>
      <c r="B124">
        <v>36160000</v>
      </c>
      <c r="C124">
        <v>4520000</v>
      </c>
      <c r="D124" t="e">
        <f>+VLOOKUP(A124,'2023'!#REF!,29,0)</f>
        <v>#REF!</v>
      </c>
      <c r="E124" t="e">
        <f t="shared" si="2"/>
        <v>#REF!</v>
      </c>
      <c r="F124">
        <v>8</v>
      </c>
      <c r="H124" t="b">
        <f t="shared" si="3"/>
        <v>0</v>
      </c>
      <c r="I124" t="s">
        <v>76</v>
      </c>
      <c r="J124" t="s">
        <v>18</v>
      </c>
      <c r="K124" t="s">
        <v>19</v>
      </c>
      <c r="L124" t="s">
        <v>20</v>
      </c>
      <c r="M124" t="s">
        <v>382</v>
      </c>
      <c r="N124" t="s">
        <v>22</v>
      </c>
      <c r="O124" t="s">
        <v>78</v>
      </c>
      <c r="P124" t="s">
        <v>79</v>
      </c>
      <c r="Q124" t="s">
        <v>134</v>
      </c>
      <c r="R124" t="s">
        <v>134</v>
      </c>
      <c r="S124" t="s">
        <v>46</v>
      </c>
      <c r="T124" s="16" t="s">
        <v>47</v>
      </c>
      <c r="U124" t="s">
        <v>29</v>
      </c>
    </row>
    <row r="125" spans="1:21" x14ac:dyDescent="0.25">
      <c r="A125">
        <v>124</v>
      </c>
      <c r="B125">
        <v>36160000</v>
      </c>
      <c r="C125">
        <v>4520000</v>
      </c>
      <c r="D125" t="e">
        <f>+VLOOKUP(A125,'2023'!#REF!,29,0)</f>
        <v>#REF!</v>
      </c>
      <c r="E125" t="e">
        <f t="shared" si="2"/>
        <v>#REF!</v>
      </c>
      <c r="F125">
        <v>8</v>
      </c>
      <c r="H125" t="b">
        <f t="shared" si="3"/>
        <v>0</v>
      </c>
      <c r="I125" t="s">
        <v>17</v>
      </c>
      <c r="J125" t="s">
        <v>18</v>
      </c>
      <c r="K125" t="s">
        <v>19</v>
      </c>
      <c r="L125" t="s">
        <v>20</v>
      </c>
      <c r="M125" t="s">
        <v>383</v>
      </c>
      <c r="N125" t="s">
        <v>22</v>
      </c>
      <c r="O125" t="s">
        <v>23</v>
      </c>
      <c r="P125" t="s">
        <v>24</v>
      </c>
      <c r="Q125" t="s">
        <v>384</v>
      </c>
      <c r="R125" t="s">
        <v>385</v>
      </c>
      <c r="S125" t="s">
        <v>46</v>
      </c>
      <c r="T125" s="16" t="s">
        <v>47</v>
      </c>
      <c r="U125" t="s">
        <v>29</v>
      </c>
    </row>
    <row r="126" spans="1:21" x14ac:dyDescent="0.25">
      <c r="A126">
        <v>125</v>
      </c>
      <c r="B126">
        <v>36160000</v>
      </c>
      <c r="C126">
        <v>4520000</v>
      </c>
      <c r="D126" t="e">
        <f>+VLOOKUP(A126,'2023'!#REF!,29,0)</f>
        <v>#REF!</v>
      </c>
      <c r="E126" t="e">
        <f t="shared" si="2"/>
        <v>#REF!</v>
      </c>
      <c r="F126">
        <v>8</v>
      </c>
      <c r="H126" t="b">
        <f t="shared" si="3"/>
        <v>0</v>
      </c>
      <c r="I126" t="s">
        <v>17</v>
      </c>
      <c r="J126" t="s">
        <v>18</v>
      </c>
      <c r="K126" t="s">
        <v>19</v>
      </c>
      <c r="L126" t="s">
        <v>20</v>
      </c>
      <c r="M126" t="s">
        <v>386</v>
      </c>
      <c r="N126" t="s">
        <v>22</v>
      </c>
      <c r="O126" t="s">
        <v>23</v>
      </c>
      <c r="P126" t="s">
        <v>24</v>
      </c>
      <c r="Q126" t="s">
        <v>387</v>
      </c>
      <c r="R126" t="s">
        <v>388</v>
      </c>
      <c r="S126" t="s">
        <v>46</v>
      </c>
      <c r="T126" s="16" t="s">
        <v>47</v>
      </c>
      <c r="U126" t="s">
        <v>29</v>
      </c>
    </row>
    <row r="127" spans="1:21" x14ac:dyDescent="0.25">
      <c r="A127">
        <v>126</v>
      </c>
      <c r="B127">
        <v>18400000</v>
      </c>
      <c r="C127">
        <v>2300000</v>
      </c>
      <c r="D127" t="e">
        <f>+VLOOKUP(A127,'2023'!#REF!,29,0)</f>
        <v>#REF!</v>
      </c>
      <c r="E127" t="e">
        <f t="shared" si="2"/>
        <v>#REF!</v>
      </c>
      <c r="F127">
        <v>8</v>
      </c>
      <c r="H127" t="b">
        <f t="shared" si="3"/>
        <v>0</v>
      </c>
      <c r="I127" t="s">
        <v>48</v>
      </c>
      <c r="J127" t="s">
        <v>18</v>
      </c>
      <c r="K127" t="s">
        <v>19</v>
      </c>
      <c r="L127" t="s">
        <v>20</v>
      </c>
      <c r="M127" t="s">
        <v>389</v>
      </c>
      <c r="N127" t="s">
        <v>22</v>
      </c>
      <c r="O127" t="s">
        <v>50</v>
      </c>
      <c r="P127" t="s">
        <v>51</v>
      </c>
      <c r="Q127" t="s">
        <v>134</v>
      </c>
      <c r="R127" t="s">
        <v>134</v>
      </c>
      <c r="S127" t="s">
        <v>27</v>
      </c>
      <c r="T127" s="16" t="s">
        <v>356</v>
      </c>
      <c r="U127" t="s">
        <v>33</v>
      </c>
    </row>
    <row r="128" spans="1:21" x14ac:dyDescent="0.25">
      <c r="A128">
        <v>127</v>
      </c>
      <c r="B128">
        <v>18400000</v>
      </c>
      <c r="C128">
        <v>2300000</v>
      </c>
      <c r="D128" t="e">
        <f>+VLOOKUP(A128,'2023'!#REF!,29,0)</f>
        <v>#REF!</v>
      </c>
      <c r="E128" t="e">
        <f t="shared" si="2"/>
        <v>#REF!</v>
      </c>
      <c r="F128">
        <v>8</v>
      </c>
      <c r="H128" t="b">
        <f t="shared" si="3"/>
        <v>0</v>
      </c>
      <c r="I128" t="s">
        <v>48</v>
      </c>
      <c r="J128" t="s">
        <v>18</v>
      </c>
      <c r="K128" t="s">
        <v>19</v>
      </c>
      <c r="L128" t="s">
        <v>20</v>
      </c>
      <c r="M128" t="s">
        <v>390</v>
      </c>
      <c r="N128" t="s">
        <v>22</v>
      </c>
      <c r="O128" t="s">
        <v>50</v>
      </c>
      <c r="P128" t="s">
        <v>51</v>
      </c>
      <c r="Q128" t="s">
        <v>134</v>
      </c>
      <c r="R128" t="s">
        <v>134</v>
      </c>
      <c r="S128" t="s">
        <v>27</v>
      </c>
      <c r="T128" s="16" t="s">
        <v>28</v>
      </c>
      <c r="U128" t="s">
        <v>33</v>
      </c>
    </row>
    <row r="129" spans="1:21" x14ac:dyDescent="0.25">
      <c r="A129">
        <v>128</v>
      </c>
      <c r="B129">
        <v>36160000</v>
      </c>
      <c r="C129">
        <v>4520000</v>
      </c>
      <c r="D129" t="e">
        <f>+VLOOKUP(A129,'2023'!#REF!,29,0)</f>
        <v>#REF!</v>
      </c>
      <c r="E129" t="e">
        <f t="shared" si="2"/>
        <v>#REF!</v>
      </c>
      <c r="F129">
        <v>8</v>
      </c>
      <c r="H129" t="b">
        <f t="shared" si="3"/>
        <v>0</v>
      </c>
      <c r="I129" t="s">
        <v>391</v>
      </c>
      <c r="J129" t="s">
        <v>18</v>
      </c>
      <c r="K129" t="s">
        <v>19</v>
      </c>
      <c r="L129" t="s">
        <v>20</v>
      </c>
      <c r="M129" t="s">
        <v>392</v>
      </c>
      <c r="N129" t="s">
        <v>393</v>
      </c>
      <c r="O129" t="s">
        <v>394</v>
      </c>
      <c r="P129" t="s">
        <v>395</v>
      </c>
      <c r="Q129" t="s">
        <v>396</v>
      </c>
      <c r="R129" t="s">
        <v>397</v>
      </c>
      <c r="S129" t="s">
        <v>46</v>
      </c>
      <c r="T129" s="16" t="s">
        <v>47</v>
      </c>
      <c r="U129" t="s">
        <v>33</v>
      </c>
    </row>
    <row r="130" spans="1:21" x14ac:dyDescent="0.25">
      <c r="A130">
        <v>129</v>
      </c>
      <c r="B130">
        <v>36160000</v>
      </c>
      <c r="C130">
        <v>4520000</v>
      </c>
      <c r="D130" t="e">
        <f>+VLOOKUP(A130,'2023'!#REF!,29,0)</f>
        <v>#REF!</v>
      </c>
      <c r="E130" t="e">
        <f t="shared" si="2"/>
        <v>#REF!</v>
      </c>
      <c r="F130">
        <v>8</v>
      </c>
      <c r="H130" t="b">
        <f t="shared" si="3"/>
        <v>0</v>
      </c>
      <c r="I130" t="s">
        <v>17</v>
      </c>
      <c r="J130" t="s">
        <v>18</v>
      </c>
      <c r="K130" t="s">
        <v>19</v>
      </c>
      <c r="L130" t="s">
        <v>20</v>
      </c>
      <c r="M130" t="s">
        <v>398</v>
      </c>
      <c r="N130" t="s">
        <v>22</v>
      </c>
      <c r="O130" t="s">
        <v>23</v>
      </c>
      <c r="P130" t="s">
        <v>24</v>
      </c>
      <c r="Q130" t="s">
        <v>399</v>
      </c>
      <c r="R130" t="s">
        <v>400</v>
      </c>
      <c r="S130" t="s">
        <v>46</v>
      </c>
      <c r="T130" s="16" t="s">
        <v>401</v>
      </c>
      <c r="U130" t="s">
        <v>29</v>
      </c>
    </row>
    <row r="131" spans="1:21" x14ac:dyDescent="0.25">
      <c r="A131">
        <v>130</v>
      </c>
      <c r="B131">
        <v>36160000</v>
      </c>
      <c r="C131">
        <v>4520000</v>
      </c>
      <c r="D131" t="e">
        <f>+VLOOKUP(A131,'2023'!#REF!,29,0)</f>
        <v>#REF!</v>
      </c>
      <c r="E131" t="e">
        <f t="shared" ref="E131:E177" si="4">+B131=D131</f>
        <v>#REF!</v>
      </c>
      <c r="F131">
        <v>8</v>
      </c>
      <c r="H131" t="b">
        <f t="shared" ref="H131:H177" si="5">+F131=G131</f>
        <v>0</v>
      </c>
      <c r="I131" t="s">
        <v>17</v>
      </c>
      <c r="J131" t="s">
        <v>18</v>
      </c>
      <c r="K131" t="s">
        <v>19</v>
      </c>
      <c r="L131" t="s">
        <v>20</v>
      </c>
      <c r="M131" t="s">
        <v>402</v>
      </c>
      <c r="N131" t="s">
        <v>22</v>
      </c>
      <c r="O131" t="s">
        <v>23</v>
      </c>
      <c r="P131" t="s">
        <v>24</v>
      </c>
      <c r="Q131" t="s">
        <v>403</v>
      </c>
      <c r="R131" t="s">
        <v>404</v>
      </c>
      <c r="S131" t="s">
        <v>46</v>
      </c>
      <c r="T131" s="16" t="s">
        <v>47</v>
      </c>
      <c r="U131" t="s">
        <v>29</v>
      </c>
    </row>
    <row r="132" spans="1:21" x14ac:dyDescent="0.25">
      <c r="A132">
        <v>131</v>
      </c>
      <c r="B132">
        <v>13800000</v>
      </c>
      <c r="C132">
        <v>2300000</v>
      </c>
      <c r="D132" t="e">
        <f>+VLOOKUP(A132,'2023'!#REF!,29,0)</f>
        <v>#REF!</v>
      </c>
      <c r="E132" t="e">
        <f t="shared" si="4"/>
        <v>#REF!</v>
      </c>
      <c r="F132">
        <v>6</v>
      </c>
      <c r="H132" t="b">
        <f t="shared" si="5"/>
        <v>0</v>
      </c>
      <c r="I132" t="s">
        <v>291</v>
      </c>
      <c r="J132" t="s">
        <v>18</v>
      </c>
      <c r="K132" t="s">
        <v>19</v>
      </c>
      <c r="L132" t="s">
        <v>20</v>
      </c>
      <c r="M132" t="s">
        <v>405</v>
      </c>
      <c r="N132" t="s">
        <v>406</v>
      </c>
      <c r="O132" t="s">
        <v>293</v>
      </c>
      <c r="P132" t="s">
        <v>294</v>
      </c>
      <c r="Q132" t="s">
        <v>407</v>
      </c>
      <c r="R132" t="s">
        <v>408</v>
      </c>
      <c r="S132" t="s">
        <v>27</v>
      </c>
      <c r="T132" s="16" t="s">
        <v>28</v>
      </c>
      <c r="U132" t="s">
        <v>33</v>
      </c>
    </row>
    <row r="133" spans="1:21" x14ac:dyDescent="0.25">
      <c r="A133">
        <v>132</v>
      </c>
      <c r="B133">
        <v>36160000</v>
      </c>
      <c r="C133">
        <v>4520000</v>
      </c>
      <c r="D133" t="e">
        <f>+VLOOKUP(A133,'2023'!#REF!,29,0)</f>
        <v>#REF!</v>
      </c>
      <c r="E133" t="e">
        <f t="shared" si="4"/>
        <v>#REF!</v>
      </c>
      <c r="F133">
        <v>8</v>
      </c>
      <c r="H133" t="b">
        <f t="shared" si="5"/>
        <v>0</v>
      </c>
      <c r="I133" t="s">
        <v>291</v>
      </c>
      <c r="J133" t="s">
        <v>18</v>
      </c>
      <c r="K133" t="s">
        <v>19</v>
      </c>
      <c r="L133" t="s">
        <v>20</v>
      </c>
      <c r="M133" t="s">
        <v>409</v>
      </c>
      <c r="N133" t="s">
        <v>410</v>
      </c>
      <c r="O133" t="s">
        <v>293</v>
      </c>
      <c r="P133" t="s">
        <v>294</v>
      </c>
      <c r="Q133" t="s">
        <v>411</v>
      </c>
      <c r="R133" t="s">
        <v>412</v>
      </c>
      <c r="S133" t="s">
        <v>46</v>
      </c>
      <c r="T133" s="16" t="s">
        <v>47</v>
      </c>
      <c r="U133" t="s">
        <v>33</v>
      </c>
    </row>
    <row r="134" spans="1:21" x14ac:dyDescent="0.25">
      <c r="A134">
        <v>133</v>
      </c>
      <c r="B134">
        <v>20800000</v>
      </c>
      <c r="C134">
        <v>2600000</v>
      </c>
      <c r="D134" t="e">
        <f>+VLOOKUP(A134,'2023'!#REF!,29,0)</f>
        <v>#REF!</v>
      </c>
      <c r="E134" t="e">
        <f t="shared" si="4"/>
        <v>#REF!</v>
      </c>
      <c r="F134">
        <v>8</v>
      </c>
      <c r="H134" t="b">
        <f t="shared" si="5"/>
        <v>0</v>
      </c>
      <c r="I134" t="s">
        <v>76</v>
      </c>
      <c r="J134" t="s">
        <v>18</v>
      </c>
      <c r="K134" t="s">
        <v>19</v>
      </c>
      <c r="L134" t="s">
        <v>20</v>
      </c>
      <c r="M134" t="s">
        <v>413</v>
      </c>
      <c r="N134" t="s">
        <v>22</v>
      </c>
      <c r="O134" t="s">
        <v>78</v>
      </c>
      <c r="P134" t="s">
        <v>79</v>
      </c>
      <c r="Q134" t="s">
        <v>134</v>
      </c>
      <c r="R134" t="s">
        <v>134</v>
      </c>
      <c r="S134" t="s">
        <v>27</v>
      </c>
      <c r="T134" s="16" t="s">
        <v>28</v>
      </c>
      <c r="U134" t="s">
        <v>33</v>
      </c>
    </row>
    <row r="135" spans="1:21" x14ac:dyDescent="0.25">
      <c r="A135">
        <v>134</v>
      </c>
      <c r="B135">
        <v>36160000</v>
      </c>
      <c r="C135">
        <v>4520000</v>
      </c>
      <c r="D135" t="e">
        <f>+VLOOKUP(A135,'2023'!#REF!,29,0)</f>
        <v>#REF!</v>
      </c>
      <c r="E135" t="e">
        <f t="shared" si="4"/>
        <v>#REF!</v>
      </c>
      <c r="F135">
        <v>8</v>
      </c>
      <c r="G135" t="e">
        <f>+VLOOKUP(A135,'2023'!#REF!,21,0)</f>
        <v>#REF!</v>
      </c>
      <c r="H135" t="e">
        <f t="shared" si="5"/>
        <v>#REF!</v>
      </c>
      <c r="I135" t="s">
        <v>261</v>
      </c>
      <c r="J135" t="s">
        <v>18</v>
      </c>
      <c r="K135" t="s">
        <v>19</v>
      </c>
      <c r="L135" t="s">
        <v>20</v>
      </c>
      <c r="M135" t="s">
        <v>414</v>
      </c>
      <c r="N135" t="s">
        <v>22</v>
      </c>
      <c r="O135" t="s">
        <v>263</v>
      </c>
      <c r="P135" t="s">
        <v>264</v>
      </c>
      <c r="Q135" t="s">
        <v>415</v>
      </c>
      <c r="R135" t="s">
        <v>416</v>
      </c>
      <c r="S135" t="s">
        <v>46</v>
      </c>
      <c r="T135" s="16" t="s">
        <v>47</v>
      </c>
      <c r="U135" t="s">
        <v>29</v>
      </c>
    </row>
    <row r="136" spans="1:21" x14ac:dyDescent="0.25">
      <c r="A136">
        <v>135</v>
      </c>
      <c r="B136">
        <v>36160000</v>
      </c>
      <c r="C136">
        <v>4520000</v>
      </c>
      <c r="D136" t="e">
        <f>+VLOOKUP(A136,'2023'!#REF!,29,0)</f>
        <v>#REF!</v>
      </c>
      <c r="E136" t="e">
        <f t="shared" si="4"/>
        <v>#REF!</v>
      </c>
      <c r="F136">
        <v>8</v>
      </c>
      <c r="G136" t="e">
        <f>+VLOOKUP(A136,'2023'!#REF!,21,0)</f>
        <v>#REF!</v>
      </c>
      <c r="H136" t="e">
        <f t="shared" si="5"/>
        <v>#REF!</v>
      </c>
      <c r="I136" t="s">
        <v>281</v>
      </c>
      <c r="J136" t="s">
        <v>18</v>
      </c>
      <c r="K136" t="s">
        <v>19</v>
      </c>
      <c r="L136" t="s">
        <v>20</v>
      </c>
      <c r="M136" t="s">
        <v>417</v>
      </c>
      <c r="N136" t="s">
        <v>22</v>
      </c>
      <c r="O136" t="s">
        <v>284</v>
      </c>
      <c r="P136" t="s">
        <v>285</v>
      </c>
      <c r="Q136" t="s">
        <v>418</v>
      </c>
      <c r="R136" t="s">
        <v>419</v>
      </c>
      <c r="S136" t="s">
        <v>46</v>
      </c>
      <c r="T136" s="16" t="s">
        <v>47</v>
      </c>
      <c r="U136" t="s">
        <v>29</v>
      </c>
    </row>
    <row r="137" spans="1:21" x14ac:dyDescent="0.25">
      <c r="A137">
        <v>136</v>
      </c>
      <c r="B137">
        <v>36160000</v>
      </c>
      <c r="C137">
        <v>4520000</v>
      </c>
      <c r="D137" t="e">
        <f>+VLOOKUP(A137,'2023'!#REF!,29,0)</f>
        <v>#REF!</v>
      </c>
      <c r="E137" t="e">
        <f t="shared" si="4"/>
        <v>#REF!</v>
      </c>
      <c r="F137">
        <v>8</v>
      </c>
      <c r="G137" t="e">
        <f>+VLOOKUP(A137,'2023'!#REF!,21,0)</f>
        <v>#REF!</v>
      </c>
      <c r="H137" t="e">
        <f t="shared" si="5"/>
        <v>#REF!</v>
      </c>
      <c r="I137" t="s">
        <v>281</v>
      </c>
      <c r="J137" t="s">
        <v>18</v>
      </c>
      <c r="K137" t="s">
        <v>19</v>
      </c>
      <c r="L137" t="s">
        <v>20</v>
      </c>
      <c r="M137" t="s">
        <v>420</v>
      </c>
      <c r="N137" t="s">
        <v>22</v>
      </c>
      <c r="O137" t="s">
        <v>284</v>
      </c>
      <c r="P137" t="s">
        <v>285</v>
      </c>
      <c r="Q137" t="s">
        <v>421</v>
      </c>
      <c r="R137" t="s">
        <v>422</v>
      </c>
      <c r="S137" t="s">
        <v>46</v>
      </c>
      <c r="T137" s="16" t="s">
        <v>47</v>
      </c>
      <c r="U137" t="s">
        <v>29</v>
      </c>
    </row>
    <row r="138" spans="1:21" x14ac:dyDescent="0.25">
      <c r="A138">
        <v>137</v>
      </c>
      <c r="B138">
        <v>18400000</v>
      </c>
      <c r="C138">
        <v>2300000</v>
      </c>
      <c r="D138" t="e">
        <f>+VLOOKUP(A138,'2023'!#REF!,29,0)</f>
        <v>#REF!</v>
      </c>
      <c r="E138" t="e">
        <f t="shared" si="4"/>
        <v>#REF!</v>
      </c>
      <c r="F138">
        <v>8</v>
      </c>
      <c r="G138" t="e">
        <f>+VLOOKUP(A138,'2023'!#REF!,21,0)</f>
        <v>#REF!</v>
      </c>
      <c r="H138" t="e">
        <f t="shared" si="5"/>
        <v>#REF!</v>
      </c>
      <c r="I138" t="s">
        <v>17</v>
      </c>
      <c r="J138" t="s">
        <v>18</v>
      </c>
      <c r="K138" t="s">
        <v>19</v>
      </c>
      <c r="L138" t="s">
        <v>20</v>
      </c>
      <c r="M138" t="s">
        <v>423</v>
      </c>
      <c r="N138" t="s">
        <v>22</v>
      </c>
      <c r="O138" t="s">
        <v>23</v>
      </c>
      <c r="P138" t="s">
        <v>24</v>
      </c>
      <c r="Q138" t="s">
        <v>134</v>
      </c>
      <c r="R138" t="s">
        <v>134</v>
      </c>
      <c r="S138" t="s">
        <v>27</v>
      </c>
      <c r="T138" s="16" t="s">
        <v>28</v>
      </c>
      <c r="U138" t="s">
        <v>33</v>
      </c>
    </row>
    <row r="139" spans="1:21" x14ac:dyDescent="0.25">
      <c r="A139">
        <v>138</v>
      </c>
      <c r="B139">
        <v>27120000</v>
      </c>
      <c r="C139">
        <v>4520000</v>
      </c>
      <c r="D139" t="e">
        <f>+VLOOKUP(A139,'2023'!#REF!,29,0)</f>
        <v>#REF!</v>
      </c>
      <c r="E139" t="e">
        <f t="shared" si="4"/>
        <v>#REF!</v>
      </c>
      <c r="F139">
        <v>6</v>
      </c>
      <c r="G139" t="e">
        <f>+VLOOKUP(A139,'2023'!#REF!,21,0)</f>
        <v>#REF!</v>
      </c>
      <c r="H139" t="e">
        <f t="shared" si="5"/>
        <v>#REF!</v>
      </c>
      <c r="I139" t="s">
        <v>261</v>
      </c>
      <c r="J139" t="s">
        <v>18</v>
      </c>
      <c r="K139" t="s">
        <v>19</v>
      </c>
      <c r="L139" t="s">
        <v>20</v>
      </c>
      <c r="M139" t="s">
        <v>424</v>
      </c>
      <c r="N139" t="s">
        <v>22</v>
      </c>
      <c r="O139" t="s">
        <v>263</v>
      </c>
      <c r="P139" t="s">
        <v>264</v>
      </c>
      <c r="Q139" t="s">
        <v>425</v>
      </c>
      <c r="R139" t="s">
        <v>426</v>
      </c>
      <c r="S139" t="s">
        <v>46</v>
      </c>
      <c r="T139" s="16" t="s">
        <v>47</v>
      </c>
      <c r="U139" t="s">
        <v>29</v>
      </c>
    </row>
    <row r="140" spans="1:21" x14ac:dyDescent="0.25">
      <c r="A140">
        <v>139</v>
      </c>
      <c r="B140">
        <v>24800000</v>
      </c>
      <c r="C140">
        <v>3100000</v>
      </c>
      <c r="D140" t="e">
        <f>+VLOOKUP(A140,'2023'!#REF!,29,0)</f>
        <v>#REF!</v>
      </c>
      <c r="E140" t="e">
        <f t="shared" si="4"/>
        <v>#REF!</v>
      </c>
      <c r="F140">
        <v>8</v>
      </c>
      <c r="G140" t="e">
        <f>+VLOOKUP(A140,'2023'!#REF!,21,0)</f>
        <v>#REF!</v>
      </c>
      <c r="H140" t="e">
        <f t="shared" si="5"/>
        <v>#REF!</v>
      </c>
      <c r="I140" t="s">
        <v>291</v>
      </c>
      <c r="J140" t="s">
        <v>18</v>
      </c>
      <c r="K140" t="s">
        <v>19</v>
      </c>
      <c r="L140" t="s">
        <v>20</v>
      </c>
      <c r="M140" t="s">
        <v>427</v>
      </c>
      <c r="N140" t="s">
        <v>22</v>
      </c>
      <c r="O140" t="s">
        <v>293</v>
      </c>
      <c r="P140" t="s">
        <v>294</v>
      </c>
      <c r="Q140" t="s">
        <v>428</v>
      </c>
      <c r="R140" t="s">
        <v>429</v>
      </c>
      <c r="S140" t="s">
        <v>27</v>
      </c>
      <c r="T140" s="16" t="s">
        <v>28</v>
      </c>
      <c r="U140" t="s">
        <v>33</v>
      </c>
    </row>
    <row r="141" spans="1:21" x14ac:dyDescent="0.25">
      <c r="A141">
        <v>140</v>
      </c>
      <c r="B141">
        <v>36160000</v>
      </c>
      <c r="C141">
        <v>4520000</v>
      </c>
      <c r="D141" t="e">
        <f>+VLOOKUP(A141,'2023'!#REF!,29,0)</f>
        <v>#REF!</v>
      </c>
      <c r="E141" t="e">
        <f t="shared" si="4"/>
        <v>#REF!</v>
      </c>
      <c r="F141">
        <v>8</v>
      </c>
      <c r="G141" t="e">
        <f>+VLOOKUP(A141,'2023'!#REF!,21,0)</f>
        <v>#REF!</v>
      </c>
      <c r="H141" t="e">
        <f t="shared" si="5"/>
        <v>#REF!</v>
      </c>
      <c r="I141" t="s">
        <v>217</v>
      </c>
      <c r="J141" t="s">
        <v>18</v>
      </c>
      <c r="K141" t="s">
        <v>19</v>
      </c>
      <c r="L141" t="s">
        <v>20</v>
      </c>
      <c r="M141" t="s">
        <v>430</v>
      </c>
      <c r="N141" t="s">
        <v>22</v>
      </c>
      <c r="O141" t="s">
        <v>219</v>
      </c>
      <c r="P141" t="s">
        <v>220</v>
      </c>
      <c r="Q141" t="s">
        <v>431</v>
      </c>
      <c r="R141" t="s">
        <v>432</v>
      </c>
      <c r="S141" t="s">
        <v>46</v>
      </c>
      <c r="T141" s="16" t="s">
        <v>433</v>
      </c>
      <c r="U141" t="s">
        <v>29</v>
      </c>
    </row>
    <row r="142" spans="1:21" x14ac:dyDescent="0.25">
      <c r="A142">
        <v>142</v>
      </c>
      <c r="B142">
        <v>18400000</v>
      </c>
      <c r="C142">
        <v>2300000</v>
      </c>
      <c r="D142" t="e">
        <f>+VLOOKUP(A142,'2023'!#REF!,29,0)</f>
        <v>#REF!</v>
      </c>
      <c r="E142" t="e">
        <f t="shared" si="4"/>
        <v>#REF!</v>
      </c>
      <c r="F142">
        <v>8</v>
      </c>
      <c r="G142" t="e">
        <f>+VLOOKUP(A142,'2023'!#REF!,21,0)</f>
        <v>#REF!</v>
      </c>
      <c r="H142" t="e">
        <f t="shared" si="5"/>
        <v>#REF!</v>
      </c>
      <c r="I142" t="s">
        <v>48</v>
      </c>
      <c r="J142" t="s">
        <v>18</v>
      </c>
      <c r="K142" t="s">
        <v>19</v>
      </c>
      <c r="L142" t="s">
        <v>20</v>
      </c>
      <c r="M142" t="s">
        <v>434</v>
      </c>
      <c r="N142" t="s">
        <v>22</v>
      </c>
      <c r="O142" t="s">
        <v>50</v>
      </c>
      <c r="P142" t="s">
        <v>51</v>
      </c>
      <c r="Q142" t="s">
        <v>435</v>
      </c>
      <c r="R142" t="s">
        <v>436</v>
      </c>
      <c r="S142" t="s">
        <v>27</v>
      </c>
      <c r="T142" s="16" t="s">
        <v>37</v>
      </c>
      <c r="U142" t="s">
        <v>29</v>
      </c>
    </row>
    <row r="143" spans="1:21" x14ac:dyDescent="0.25">
      <c r="A143">
        <v>143</v>
      </c>
      <c r="B143">
        <v>36160000</v>
      </c>
      <c r="C143">
        <v>4520000</v>
      </c>
      <c r="D143" t="e">
        <f>+VLOOKUP(A143,'2023'!#REF!,29,0)</f>
        <v>#REF!</v>
      </c>
      <c r="E143" t="e">
        <f t="shared" si="4"/>
        <v>#REF!</v>
      </c>
      <c r="F143">
        <v>8</v>
      </c>
      <c r="G143" t="e">
        <f>+VLOOKUP(A143,'2023'!#REF!,21,0)</f>
        <v>#REF!</v>
      </c>
      <c r="H143" t="e">
        <f t="shared" si="5"/>
        <v>#REF!</v>
      </c>
      <c r="I143" t="s">
        <v>437</v>
      </c>
      <c r="J143" t="s">
        <v>18</v>
      </c>
      <c r="K143" t="s">
        <v>19</v>
      </c>
      <c r="L143" t="s">
        <v>20</v>
      </c>
      <c r="M143" t="s">
        <v>438</v>
      </c>
      <c r="N143" t="s">
        <v>22</v>
      </c>
      <c r="O143" t="s">
        <v>439</v>
      </c>
      <c r="P143" t="s">
        <v>440</v>
      </c>
      <c r="Q143" t="s">
        <v>441</v>
      </c>
      <c r="R143" t="s">
        <v>442</v>
      </c>
      <c r="S143" t="s">
        <v>46</v>
      </c>
      <c r="T143" s="16" t="s">
        <v>433</v>
      </c>
      <c r="U143" t="s">
        <v>33</v>
      </c>
    </row>
    <row r="144" spans="1:21" x14ac:dyDescent="0.25">
      <c r="A144">
        <v>144</v>
      </c>
      <c r="B144">
        <v>36160000</v>
      </c>
      <c r="C144">
        <v>4520000</v>
      </c>
      <c r="D144" t="e">
        <f>+VLOOKUP(A144,'2023'!#REF!,29,0)</f>
        <v>#REF!</v>
      </c>
      <c r="E144" t="e">
        <f t="shared" si="4"/>
        <v>#REF!</v>
      </c>
      <c r="F144">
        <v>8</v>
      </c>
      <c r="H144" t="b">
        <f t="shared" si="5"/>
        <v>0</v>
      </c>
      <c r="I144" t="s">
        <v>17</v>
      </c>
      <c r="J144" t="s">
        <v>18</v>
      </c>
      <c r="K144" t="s">
        <v>19</v>
      </c>
      <c r="L144" t="s">
        <v>20</v>
      </c>
      <c r="M144" t="s">
        <v>443</v>
      </c>
      <c r="N144" t="s">
        <v>22</v>
      </c>
      <c r="O144" t="s">
        <v>23</v>
      </c>
      <c r="P144" t="s">
        <v>24</v>
      </c>
      <c r="Q144" t="s">
        <v>403</v>
      </c>
      <c r="R144" t="s">
        <v>444</v>
      </c>
      <c r="S144" t="s">
        <v>46</v>
      </c>
      <c r="T144" s="16" t="s">
        <v>28</v>
      </c>
      <c r="U144" t="s">
        <v>33</v>
      </c>
    </row>
    <row r="145" spans="1:21" x14ac:dyDescent="0.25">
      <c r="A145">
        <v>145</v>
      </c>
      <c r="B145">
        <v>36160000</v>
      </c>
      <c r="C145">
        <v>4520000</v>
      </c>
      <c r="D145" t="e">
        <f>+VLOOKUP(A145,'2023'!#REF!,29,0)</f>
        <v>#REF!</v>
      </c>
      <c r="E145" t="e">
        <f t="shared" si="4"/>
        <v>#REF!</v>
      </c>
      <c r="F145">
        <v>8</v>
      </c>
      <c r="G145" t="e">
        <f>+VLOOKUP(A145,'2023'!#REF!,21,0)</f>
        <v>#REF!</v>
      </c>
      <c r="H145" t="e">
        <f t="shared" si="5"/>
        <v>#REF!</v>
      </c>
      <c r="I145" t="s">
        <v>217</v>
      </c>
      <c r="J145" t="s">
        <v>18</v>
      </c>
      <c r="K145" t="s">
        <v>19</v>
      </c>
      <c r="L145" t="s">
        <v>20</v>
      </c>
      <c r="M145" t="s">
        <v>445</v>
      </c>
      <c r="N145" t="s">
        <v>22</v>
      </c>
      <c r="O145" t="s">
        <v>219</v>
      </c>
      <c r="P145" t="s">
        <v>220</v>
      </c>
      <c r="Q145" t="s">
        <v>446</v>
      </c>
      <c r="R145" t="s">
        <v>447</v>
      </c>
      <c r="S145" t="s">
        <v>46</v>
      </c>
      <c r="T145" s="16" t="s">
        <v>47</v>
      </c>
      <c r="U145" t="s">
        <v>29</v>
      </c>
    </row>
    <row r="146" spans="1:21" x14ac:dyDescent="0.25">
      <c r="A146">
        <v>146</v>
      </c>
      <c r="B146">
        <v>36160000</v>
      </c>
      <c r="C146">
        <v>4520000</v>
      </c>
      <c r="D146" t="e">
        <f>+VLOOKUP(A146,'2023'!#REF!,29,0)</f>
        <v>#REF!</v>
      </c>
      <c r="E146" t="e">
        <f t="shared" si="4"/>
        <v>#REF!</v>
      </c>
      <c r="F146">
        <v>8</v>
      </c>
      <c r="G146" t="e">
        <f>+VLOOKUP(A146,'2023'!#REF!,21,0)</f>
        <v>#REF!</v>
      </c>
      <c r="H146" t="e">
        <f t="shared" si="5"/>
        <v>#REF!</v>
      </c>
      <c r="I146" t="s">
        <v>437</v>
      </c>
      <c r="J146" t="s">
        <v>18</v>
      </c>
      <c r="K146" t="s">
        <v>19</v>
      </c>
      <c r="L146" t="s">
        <v>20</v>
      </c>
      <c r="M146" t="s">
        <v>448</v>
      </c>
      <c r="N146" t="s">
        <v>22</v>
      </c>
      <c r="O146" t="s">
        <v>439</v>
      </c>
      <c r="P146" t="s">
        <v>440</v>
      </c>
      <c r="Q146" t="s">
        <v>449</v>
      </c>
      <c r="R146" t="s">
        <v>450</v>
      </c>
      <c r="S146" t="s">
        <v>46</v>
      </c>
      <c r="T146" s="16" t="s">
        <v>47</v>
      </c>
      <c r="U146" t="s">
        <v>29</v>
      </c>
    </row>
    <row r="147" spans="1:21" x14ac:dyDescent="0.25">
      <c r="A147">
        <v>147</v>
      </c>
      <c r="B147">
        <v>36160000</v>
      </c>
      <c r="C147">
        <v>4520000</v>
      </c>
      <c r="D147" t="e">
        <f>+VLOOKUP(A147,'2023'!#REF!,29,0)</f>
        <v>#REF!</v>
      </c>
      <c r="E147" t="e">
        <f t="shared" si="4"/>
        <v>#REF!</v>
      </c>
      <c r="F147">
        <v>8</v>
      </c>
      <c r="G147" t="e">
        <f>+VLOOKUP(A147,'2023'!#REF!,21,0)</f>
        <v>#REF!</v>
      </c>
      <c r="H147" t="e">
        <f t="shared" si="5"/>
        <v>#REF!</v>
      </c>
      <c r="I147" t="s">
        <v>303</v>
      </c>
      <c r="J147" t="s">
        <v>18</v>
      </c>
      <c r="K147" t="s">
        <v>19</v>
      </c>
      <c r="L147" t="s">
        <v>20</v>
      </c>
      <c r="M147" t="s">
        <v>451</v>
      </c>
      <c r="N147" t="s">
        <v>22</v>
      </c>
      <c r="O147" t="s">
        <v>305</v>
      </c>
      <c r="P147" t="s">
        <v>306</v>
      </c>
      <c r="Q147" t="s">
        <v>452</v>
      </c>
      <c r="R147" t="s">
        <v>453</v>
      </c>
      <c r="S147" t="s">
        <v>46</v>
      </c>
      <c r="T147" s="16" t="s">
        <v>47</v>
      </c>
      <c r="U147" t="s">
        <v>29</v>
      </c>
    </row>
    <row r="148" spans="1:21" x14ac:dyDescent="0.25">
      <c r="A148">
        <v>148</v>
      </c>
      <c r="B148">
        <v>36160000</v>
      </c>
      <c r="C148">
        <v>4520000</v>
      </c>
      <c r="D148" t="e">
        <f>+VLOOKUP(A148,'2023'!#REF!,29,0)</f>
        <v>#REF!</v>
      </c>
      <c r="E148" t="e">
        <f t="shared" si="4"/>
        <v>#REF!</v>
      </c>
      <c r="F148">
        <v>8</v>
      </c>
      <c r="G148" t="e">
        <f>+VLOOKUP(A148,'2023'!#REF!,21,0)</f>
        <v>#REF!</v>
      </c>
      <c r="H148" t="e">
        <f t="shared" si="5"/>
        <v>#REF!</v>
      </c>
      <c r="I148" t="s">
        <v>454</v>
      </c>
      <c r="J148" t="s">
        <v>18</v>
      </c>
      <c r="K148" t="s">
        <v>19</v>
      </c>
      <c r="L148" t="s">
        <v>20</v>
      </c>
      <c r="M148" t="s">
        <v>455</v>
      </c>
      <c r="N148" t="s">
        <v>22</v>
      </c>
      <c r="O148" t="s">
        <v>456</v>
      </c>
      <c r="P148" t="s">
        <v>457</v>
      </c>
      <c r="Q148" t="s">
        <v>458</v>
      </c>
      <c r="R148" t="s">
        <v>459</v>
      </c>
      <c r="S148" t="s">
        <v>46</v>
      </c>
      <c r="T148" s="16" t="s">
        <v>47</v>
      </c>
      <c r="U148" t="s">
        <v>29</v>
      </c>
    </row>
    <row r="149" spans="1:21" x14ac:dyDescent="0.25">
      <c r="A149">
        <v>149</v>
      </c>
      <c r="B149">
        <v>40000000</v>
      </c>
      <c r="C149">
        <v>5000000</v>
      </c>
      <c r="D149" t="e">
        <f>+VLOOKUP(A149,'2023'!#REF!,29,0)</f>
        <v>#REF!</v>
      </c>
      <c r="E149" t="e">
        <f t="shared" si="4"/>
        <v>#REF!</v>
      </c>
      <c r="F149">
        <v>8</v>
      </c>
      <c r="G149" t="e">
        <f>+VLOOKUP(A149,'2023'!#REF!,21,0)</f>
        <v>#REF!</v>
      </c>
      <c r="H149" t="e">
        <f t="shared" si="5"/>
        <v>#REF!</v>
      </c>
      <c r="I149" t="s">
        <v>48</v>
      </c>
      <c r="J149" t="s">
        <v>18</v>
      </c>
      <c r="K149" t="s">
        <v>19</v>
      </c>
      <c r="L149" t="s">
        <v>20</v>
      </c>
      <c r="M149" t="s">
        <v>460</v>
      </c>
      <c r="N149" t="s">
        <v>22</v>
      </c>
      <c r="O149" t="s">
        <v>50</v>
      </c>
      <c r="P149" t="s">
        <v>51</v>
      </c>
      <c r="Q149" t="s">
        <v>461</v>
      </c>
      <c r="R149" t="s">
        <v>462</v>
      </c>
      <c r="S149" t="s">
        <v>46</v>
      </c>
      <c r="T149" s="16" t="s">
        <v>47</v>
      </c>
      <c r="U149" t="s">
        <v>33</v>
      </c>
    </row>
    <row r="150" spans="1:21" x14ac:dyDescent="0.25">
      <c r="A150">
        <v>150</v>
      </c>
      <c r="B150">
        <v>36160000</v>
      </c>
      <c r="C150">
        <v>4520000</v>
      </c>
      <c r="D150" t="e">
        <f>+VLOOKUP(A150,'2023'!#REF!,29,0)</f>
        <v>#REF!</v>
      </c>
      <c r="E150" t="e">
        <f t="shared" si="4"/>
        <v>#REF!</v>
      </c>
      <c r="F150">
        <v>8</v>
      </c>
      <c r="G150" t="e">
        <f>+VLOOKUP(A150,'2023'!#REF!,21,0)</f>
        <v>#REF!</v>
      </c>
      <c r="H150" t="e">
        <f t="shared" si="5"/>
        <v>#REF!</v>
      </c>
      <c r="I150" t="s">
        <v>48</v>
      </c>
      <c r="J150" t="s">
        <v>18</v>
      </c>
      <c r="K150" t="s">
        <v>19</v>
      </c>
      <c r="L150" t="s">
        <v>20</v>
      </c>
      <c r="M150" t="s">
        <v>463</v>
      </c>
      <c r="N150" t="s">
        <v>22</v>
      </c>
      <c r="O150" t="s">
        <v>50</v>
      </c>
      <c r="P150" t="s">
        <v>51</v>
      </c>
      <c r="Q150" t="s">
        <v>464</v>
      </c>
      <c r="R150" t="s">
        <v>465</v>
      </c>
      <c r="S150" t="s">
        <v>46</v>
      </c>
      <c r="T150" s="16" t="s">
        <v>47</v>
      </c>
      <c r="U150" t="s">
        <v>33</v>
      </c>
    </row>
    <row r="151" spans="1:21" x14ac:dyDescent="0.25">
      <c r="A151">
        <v>151</v>
      </c>
      <c r="B151">
        <v>18400000</v>
      </c>
      <c r="C151">
        <v>2300000</v>
      </c>
      <c r="D151" t="e">
        <f>+VLOOKUP(A151,'2023'!#REF!,29,0)</f>
        <v>#REF!</v>
      </c>
      <c r="E151" t="e">
        <f t="shared" si="4"/>
        <v>#REF!</v>
      </c>
      <c r="F151">
        <v>8</v>
      </c>
      <c r="G151" t="e">
        <f>+VLOOKUP(A151,'2023'!#REF!,21,0)</f>
        <v>#REF!</v>
      </c>
      <c r="H151" t="e">
        <f t="shared" si="5"/>
        <v>#REF!</v>
      </c>
      <c r="I151" t="s">
        <v>17</v>
      </c>
      <c r="J151" t="s">
        <v>18</v>
      </c>
      <c r="K151" t="s">
        <v>19</v>
      </c>
      <c r="L151" t="s">
        <v>20</v>
      </c>
      <c r="M151" t="s">
        <v>466</v>
      </c>
      <c r="N151" t="s">
        <v>22</v>
      </c>
      <c r="O151" t="s">
        <v>23</v>
      </c>
      <c r="P151" t="s">
        <v>24</v>
      </c>
      <c r="Q151" t="s">
        <v>467</v>
      </c>
      <c r="R151" t="s">
        <v>468</v>
      </c>
      <c r="S151" t="s">
        <v>27</v>
      </c>
      <c r="T151" s="16" t="s">
        <v>40</v>
      </c>
      <c r="U151" t="s">
        <v>29</v>
      </c>
    </row>
    <row r="152" spans="1:21" x14ac:dyDescent="0.25">
      <c r="A152">
        <v>152</v>
      </c>
      <c r="B152">
        <v>36160000</v>
      </c>
      <c r="C152">
        <v>4520000</v>
      </c>
      <c r="D152" t="e">
        <f>+VLOOKUP(A152,'2023'!#REF!,29,0)</f>
        <v>#REF!</v>
      </c>
      <c r="E152" t="e">
        <f t="shared" si="4"/>
        <v>#REF!</v>
      </c>
      <c r="F152">
        <v>8</v>
      </c>
      <c r="G152" t="e">
        <f>+VLOOKUP(A152,'2023'!#REF!,21,0)</f>
        <v>#REF!</v>
      </c>
      <c r="H152" t="e">
        <f t="shared" si="5"/>
        <v>#REF!</v>
      </c>
      <c r="I152" t="s">
        <v>48</v>
      </c>
      <c r="J152" t="s">
        <v>18</v>
      </c>
      <c r="K152" t="s">
        <v>19</v>
      </c>
      <c r="L152" t="s">
        <v>20</v>
      </c>
      <c r="M152" t="s">
        <v>469</v>
      </c>
      <c r="N152" t="s">
        <v>22</v>
      </c>
      <c r="O152" t="s">
        <v>50</v>
      </c>
      <c r="P152" t="s">
        <v>51</v>
      </c>
      <c r="Q152" t="s">
        <v>470</v>
      </c>
      <c r="R152" t="s">
        <v>471</v>
      </c>
      <c r="S152" t="s">
        <v>46</v>
      </c>
      <c r="T152" s="16" t="s">
        <v>47</v>
      </c>
      <c r="U152" t="s">
        <v>33</v>
      </c>
    </row>
    <row r="153" spans="1:21" x14ac:dyDescent="0.25">
      <c r="A153">
        <v>153</v>
      </c>
      <c r="B153">
        <v>36160000</v>
      </c>
      <c r="C153">
        <v>4520000</v>
      </c>
      <c r="D153" t="e">
        <f>+VLOOKUP(A153,'2023'!#REF!,29,0)</f>
        <v>#REF!</v>
      </c>
      <c r="E153" t="e">
        <f t="shared" si="4"/>
        <v>#REF!</v>
      </c>
      <c r="F153">
        <v>8</v>
      </c>
      <c r="G153" t="e">
        <f>+VLOOKUP(A153,'2023'!#REF!,21,0)</f>
        <v>#REF!</v>
      </c>
      <c r="H153" t="e">
        <f t="shared" si="5"/>
        <v>#REF!</v>
      </c>
      <c r="I153" t="s">
        <v>48</v>
      </c>
      <c r="J153" t="s">
        <v>18</v>
      </c>
      <c r="K153" t="s">
        <v>19</v>
      </c>
      <c r="L153" t="s">
        <v>20</v>
      </c>
      <c r="M153" t="s">
        <v>472</v>
      </c>
      <c r="N153" t="s">
        <v>473</v>
      </c>
      <c r="O153" t="s">
        <v>50</v>
      </c>
      <c r="P153" t="s">
        <v>51</v>
      </c>
      <c r="Q153" t="s">
        <v>470</v>
      </c>
      <c r="R153" t="s">
        <v>474</v>
      </c>
      <c r="S153" t="s">
        <v>46</v>
      </c>
      <c r="T153" s="16" t="s">
        <v>475</v>
      </c>
      <c r="U153" t="s">
        <v>33</v>
      </c>
    </row>
    <row r="154" spans="1:21" x14ac:dyDescent="0.25">
      <c r="A154">
        <v>154</v>
      </c>
      <c r="B154">
        <v>36160000</v>
      </c>
      <c r="C154">
        <v>4520000</v>
      </c>
      <c r="D154" t="e">
        <f>+VLOOKUP(A154,'2023'!#REF!,29,0)</f>
        <v>#REF!</v>
      </c>
      <c r="E154" t="e">
        <f t="shared" si="4"/>
        <v>#REF!</v>
      </c>
      <c r="F154">
        <v>8</v>
      </c>
      <c r="G154" t="e">
        <f>+VLOOKUP(A154,'2023'!#REF!,21,0)</f>
        <v>#REF!</v>
      </c>
      <c r="H154" t="e">
        <f t="shared" si="5"/>
        <v>#REF!</v>
      </c>
      <c r="I154" t="s">
        <v>48</v>
      </c>
      <c r="J154" t="s">
        <v>18</v>
      </c>
      <c r="K154" t="s">
        <v>19</v>
      </c>
      <c r="L154" t="s">
        <v>20</v>
      </c>
      <c r="M154" t="s">
        <v>476</v>
      </c>
      <c r="N154" t="s">
        <v>22</v>
      </c>
      <c r="O154" t="s">
        <v>50</v>
      </c>
      <c r="P154" t="s">
        <v>51</v>
      </c>
      <c r="Q154" t="s">
        <v>470</v>
      </c>
      <c r="R154" t="s">
        <v>477</v>
      </c>
      <c r="S154" t="s">
        <v>46</v>
      </c>
      <c r="T154" s="16" t="s">
        <v>47</v>
      </c>
      <c r="U154" t="s">
        <v>29</v>
      </c>
    </row>
    <row r="155" spans="1:21" x14ac:dyDescent="0.25">
      <c r="A155">
        <v>155</v>
      </c>
      <c r="B155">
        <v>36160000</v>
      </c>
      <c r="C155">
        <v>4520000</v>
      </c>
      <c r="D155" t="e">
        <f>+VLOOKUP(A155,'2023'!#REF!,29,0)</f>
        <v>#REF!</v>
      </c>
      <c r="E155" t="e">
        <f t="shared" si="4"/>
        <v>#REF!</v>
      </c>
      <c r="F155">
        <v>8</v>
      </c>
      <c r="G155" t="e">
        <f>+VLOOKUP(A155,'2023'!#REF!,21,0)</f>
        <v>#REF!</v>
      </c>
      <c r="H155" t="e">
        <f t="shared" si="5"/>
        <v>#REF!</v>
      </c>
      <c r="I155" t="s">
        <v>48</v>
      </c>
      <c r="J155" t="s">
        <v>18</v>
      </c>
      <c r="K155" t="s">
        <v>19</v>
      </c>
      <c r="L155" t="s">
        <v>20</v>
      </c>
      <c r="M155" t="s">
        <v>478</v>
      </c>
      <c r="N155" t="s">
        <v>479</v>
      </c>
      <c r="O155" t="s">
        <v>50</v>
      </c>
      <c r="P155" t="s">
        <v>51</v>
      </c>
      <c r="Q155" t="s">
        <v>470</v>
      </c>
      <c r="R155" t="s">
        <v>480</v>
      </c>
      <c r="S155" t="s">
        <v>46</v>
      </c>
      <c r="T155" s="16" t="s">
        <v>97</v>
      </c>
      <c r="U155" t="s">
        <v>29</v>
      </c>
    </row>
    <row r="156" spans="1:21" x14ac:dyDescent="0.25">
      <c r="A156">
        <v>156</v>
      </c>
      <c r="B156">
        <v>24800000</v>
      </c>
      <c r="C156">
        <v>3100000</v>
      </c>
      <c r="D156" t="e">
        <f>+VLOOKUP(A156,'2023'!#REF!,29,0)</f>
        <v>#REF!</v>
      </c>
      <c r="E156" t="e">
        <f t="shared" si="4"/>
        <v>#REF!</v>
      </c>
      <c r="F156">
        <v>8</v>
      </c>
      <c r="G156" t="e">
        <f>+VLOOKUP(A156,'2023'!#REF!,21,0)</f>
        <v>#REF!</v>
      </c>
      <c r="H156" t="e">
        <f t="shared" si="5"/>
        <v>#REF!</v>
      </c>
      <c r="I156" t="s">
        <v>17</v>
      </c>
      <c r="J156" t="s">
        <v>18</v>
      </c>
      <c r="K156" t="s">
        <v>19</v>
      </c>
      <c r="L156" t="s">
        <v>20</v>
      </c>
      <c r="M156" t="s">
        <v>481</v>
      </c>
      <c r="N156" t="s">
        <v>22</v>
      </c>
      <c r="O156" t="s">
        <v>23</v>
      </c>
      <c r="P156" t="s">
        <v>24</v>
      </c>
      <c r="Q156" t="s">
        <v>482</v>
      </c>
      <c r="R156" t="s">
        <v>483</v>
      </c>
      <c r="S156" t="s">
        <v>27</v>
      </c>
      <c r="T156" s="16" t="s">
        <v>40</v>
      </c>
      <c r="U156" t="s">
        <v>29</v>
      </c>
    </row>
    <row r="157" spans="1:21" x14ac:dyDescent="0.25">
      <c r="A157">
        <v>157</v>
      </c>
      <c r="B157">
        <v>36160000</v>
      </c>
      <c r="C157">
        <v>4520000</v>
      </c>
      <c r="D157" t="e">
        <f>+VLOOKUP(A157,'2023'!#REF!,29,0)</f>
        <v>#REF!</v>
      </c>
      <c r="E157" t="e">
        <f t="shared" si="4"/>
        <v>#REF!</v>
      </c>
      <c r="F157">
        <v>8</v>
      </c>
      <c r="G157" t="e">
        <f>+VLOOKUP(A157,'2023'!#REF!,21,0)</f>
        <v>#REF!</v>
      </c>
      <c r="H157" t="e">
        <f t="shared" si="5"/>
        <v>#REF!</v>
      </c>
      <c r="I157" t="s">
        <v>17</v>
      </c>
      <c r="J157" t="s">
        <v>18</v>
      </c>
      <c r="K157" t="s">
        <v>19</v>
      </c>
      <c r="L157" t="s">
        <v>20</v>
      </c>
      <c r="M157" t="s">
        <v>484</v>
      </c>
      <c r="N157" t="s">
        <v>22</v>
      </c>
      <c r="O157" t="s">
        <v>23</v>
      </c>
      <c r="P157" t="s">
        <v>24</v>
      </c>
      <c r="Q157" t="s">
        <v>134</v>
      </c>
      <c r="R157" t="s">
        <v>134</v>
      </c>
      <c r="S157" t="s">
        <v>46</v>
      </c>
      <c r="T157" s="16" t="s">
        <v>47</v>
      </c>
      <c r="U157" t="s">
        <v>33</v>
      </c>
    </row>
    <row r="158" spans="1:21" x14ac:dyDescent="0.25">
      <c r="A158">
        <v>158</v>
      </c>
      <c r="B158">
        <v>18400000</v>
      </c>
      <c r="C158">
        <v>2300000</v>
      </c>
      <c r="D158" t="e">
        <f>+VLOOKUP(A158,'2023'!#REF!,29,0)</f>
        <v>#REF!</v>
      </c>
      <c r="E158" t="e">
        <f t="shared" si="4"/>
        <v>#REF!</v>
      </c>
      <c r="F158">
        <v>8</v>
      </c>
      <c r="G158" t="e">
        <f>+VLOOKUP(A158,'2023'!#REF!,21,0)</f>
        <v>#REF!</v>
      </c>
      <c r="H158" t="e">
        <f t="shared" si="5"/>
        <v>#REF!</v>
      </c>
      <c r="I158" t="s">
        <v>48</v>
      </c>
      <c r="J158" t="s">
        <v>18</v>
      </c>
      <c r="K158" t="s">
        <v>19</v>
      </c>
      <c r="L158" t="s">
        <v>20</v>
      </c>
      <c r="M158" t="s">
        <v>117</v>
      </c>
      <c r="N158" t="s">
        <v>22</v>
      </c>
      <c r="O158" t="s">
        <v>50</v>
      </c>
      <c r="P158" t="s">
        <v>51</v>
      </c>
      <c r="Q158" t="s">
        <v>134</v>
      </c>
      <c r="R158" t="s">
        <v>134</v>
      </c>
      <c r="S158" t="s">
        <v>27</v>
      </c>
      <c r="T158" s="16" t="s">
        <v>356</v>
      </c>
      <c r="U158" t="s">
        <v>33</v>
      </c>
    </row>
    <row r="159" spans="1:21" x14ac:dyDescent="0.25">
      <c r="A159">
        <v>159</v>
      </c>
      <c r="B159">
        <v>18400000</v>
      </c>
      <c r="C159">
        <v>2300000</v>
      </c>
      <c r="D159" t="e">
        <f>+VLOOKUP(A159,'2023'!#REF!,29,0)</f>
        <v>#REF!</v>
      </c>
      <c r="E159" t="e">
        <f t="shared" si="4"/>
        <v>#REF!</v>
      </c>
      <c r="F159">
        <v>8</v>
      </c>
      <c r="G159" t="e">
        <f>+VLOOKUP(A159,'2023'!#REF!,21,0)</f>
        <v>#REF!</v>
      </c>
      <c r="H159" t="e">
        <f t="shared" si="5"/>
        <v>#REF!</v>
      </c>
      <c r="I159" t="s">
        <v>48</v>
      </c>
      <c r="J159" t="s">
        <v>18</v>
      </c>
      <c r="K159" t="s">
        <v>19</v>
      </c>
      <c r="L159" t="s">
        <v>20</v>
      </c>
      <c r="M159" t="s">
        <v>485</v>
      </c>
      <c r="N159" t="s">
        <v>486</v>
      </c>
      <c r="O159" t="s">
        <v>50</v>
      </c>
      <c r="P159" t="s">
        <v>51</v>
      </c>
      <c r="Q159" t="s">
        <v>134</v>
      </c>
      <c r="R159" t="s">
        <v>134</v>
      </c>
      <c r="S159" t="s">
        <v>27</v>
      </c>
      <c r="T159" s="16" t="s">
        <v>128</v>
      </c>
      <c r="U159" t="s">
        <v>29</v>
      </c>
    </row>
    <row r="160" spans="1:21" x14ac:dyDescent="0.25">
      <c r="A160">
        <v>160</v>
      </c>
      <c r="B160">
        <v>36160000</v>
      </c>
      <c r="C160">
        <v>4520000</v>
      </c>
      <c r="D160" t="e">
        <f>+VLOOKUP(A160,'2023'!#REF!,29,0)</f>
        <v>#REF!</v>
      </c>
      <c r="E160" t="e">
        <f t="shared" si="4"/>
        <v>#REF!</v>
      </c>
      <c r="F160">
        <v>8</v>
      </c>
      <c r="G160" t="e">
        <f>+VLOOKUP(A160,'2023'!#REF!,21,0)</f>
        <v>#REF!</v>
      </c>
      <c r="H160" t="e">
        <f t="shared" si="5"/>
        <v>#REF!</v>
      </c>
      <c r="I160" t="s">
        <v>17</v>
      </c>
      <c r="J160" t="s">
        <v>18</v>
      </c>
      <c r="K160" t="s">
        <v>19</v>
      </c>
      <c r="L160" t="s">
        <v>20</v>
      </c>
      <c r="M160" t="s">
        <v>487</v>
      </c>
      <c r="N160" t="s">
        <v>22</v>
      </c>
      <c r="O160" t="s">
        <v>23</v>
      </c>
      <c r="P160" t="s">
        <v>24</v>
      </c>
      <c r="Q160" t="s">
        <v>134</v>
      </c>
      <c r="R160" t="s">
        <v>134</v>
      </c>
      <c r="S160" t="s">
        <v>46</v>
      </c>
      <c r="T160" s="16" t="s">
        <v>47</v>
      </c>
      <c r="U160" t="s">
        <v>29</v>
      </c>
    </row>
    <row r="161" spans="1:21" x14ac:dyDescent="0.25">
      <c r="A161">
        <v>161</v>
      </c>
      <c r="B161">
        <v>24800000</v>
      </c>
      <c r="C161">
        <v>3100000</v>
      </c>
      <c r="D161" t="e">
        <f>+VLOOKUP(A161,'2023'!#REF!,29,0)</f>
        <v>#REF!</v>
      </c>
      <c r="E161" t="e">
        <f t="shared" si="4"/>
        <v>#REF!</v>
      </c>
      <c r="F161">
        <v>8</v>
      </c>
      <c r="G161" t="e">
        <f>+VLOOKUP(A161,'2023'!#REF!,21,0)</f>
        <v>#REF!</v>
      </c>
      <c r="H161" t="e">
        <f t="shared" si="5"/>
        <v>#REF!</v>
      </c>
      <c r="I161" t="s">
        <v>17</v>
      </c>
      <c r="J161" t="s">
        <v>18</v>
      </c>
      <c r="K161" t="s">
        <v>19</v>
      </c>
      <c r="L161" t="s">
        <v>20</v>
      </c>
      <c r="M161" t="s">
        <v>488</v>
      </c>
      <c r="N161" t="s">
        <v>22</v>
      </c>
      <c r="O161" t="s">
        <v>23</v>
      </c>
      <c r="P161" t="s">
        <v>24</v>
      </c>
      <c r="Q161" t="s">
        <v>134</v>
      </c>
      <c r="R161" t="s">
        <v>134</v>
      </c>
      <c r="S161" t="s">
        <v>27</v>
      </c>
      <c r="T161" s="16" t="s">
        <v>489</v>
      </c>
      <c r="U161" t="s">
        <v>33</v>
      </c>
    </row>
    <row r="162" spans="1:21" x14ac:dyDescent="0.25">
      <c r="A162">
        <v>162</v>
      </c>
      <c r="B162">
        <v>18400000</v>
      </c>
      <c r="C162">
        <v>2300000</v>
      </c>
      <c r="D162" t="e">
        <f>+VLOOKUP(A162,'2023'!#REF!,29,0)</f>
        <v>#REF!</v>
      </c>
      <c r="E162" t="e">
        <f t="shared" si="4"/>
        <v>#REF!</v>
      </c>
      <c r="F162">
        <v>8</v>
      </c>
      <c r="G162" t="e">
        <f>+VLOOKUP(A162,'2023'!#REF!,21,0)</f>
        <v>#REF!</v>
      </c>
      <c r="H162" t="e">
        <f t="shared" si="5"/>
        <v>#REF!</v>
      </c>
      <c r="I162" t="s">
        <v>17</v>
      </c>
      <c r="J162" t="s">
        <v>18</v>
      </c>
      <c r="K162" t="s">
        <v>19</v>
      </c>
      <c r="L162" t="s">
        <v>20</v>
      </c>
      <c r="M162" t="s">
        <v>490</v>
      </c>
      <c r="N162" t="s">
        <v>22</v>
      </c>
      <c r="O162" t="s">
        <v>23</v>
      </c>
      <c r="P162" t="s">
        <v>24</v>
      </c>
      <c r="Q162" t="s">
        <v>134</v>
      </c>
      <c r="R162" t="s">
        <v>134</v>
      </c>
      <c r="S162" t="s">
        <v>27</v>
      </c>
      <c r="T162" s="16" t="s">
        <v>28</v>
      </c>
      <c r="U162" t="s">
        <v>29</v>
      </c>
    </row>
    <row r="163" spans="1:21" x14ac:dyDescent="0.25">
      <c r="A163">
        <v>163</v>
      </c>
      <c r="B163">
        <v>13800000</v>
      </c>
      <c r="C163">
        <v>2300000</v>
      </c>
      <c r="D163" t="e">
        <f>+VLOOKUP(A163,'2023'!#REF!,29,0)</f>
        <v>#REF!</v>
      </c>
      <c r="E163" t="e">
        <f t="shared" si="4"/>
        <v>#REF!</v>
      </c>
      <c r="F163">
        <v>6</v>
      </c>
      <c r="H163" t="b">
        <f t="shared" si="5"/>
        <v>0</v>
      </c>
      <c r="I163" t="s">
        <v>291</v>
      </c>
      <c r="J163" t="s">
        <v>18</v>
      </c>
      <c r="K163" t="s">
        <v>19</v>
      </c>
      <c r="L163" t="s">
        <v>20</v>
      </c>
      <c r="M163" t="s">
        <v>491</v>
      </c>
      <c r="N163" t="s">
        <v>22</v>
      </c>
      <c r="O163" t="s">
        <v>293</v>
      </c>
      <c r="P163" t="s">
        <v>294</v>
      </c>
      <c r="Q163" t="s">
        <v>407</v>
      </c>
      <c r="R163" t="s">
        <v>492</v>
      </c>
      <c r="S163" t="s">
        <v>27</v>
      </c>
      <c r="T163" s="16" t="s">
        <v>40</v>
      </c>
      <c r="U163" t="s">
        <v>33</v>
      </c>
    </row>
    <row r="164" spans="1:21" x14ac:dyDescent="0.25">
      <c r="A164">
        <v>165</v>
      </c>
      <c r="B164">
        <v>13800000</v>
      </c>
      <c r="C164">
        <v>2300000</v>
      </c>
      <c r="D164" t="e">
        <f>+VLOOKUP(A164,'2023'!#REF!,29,0)</f>
        <v>#REF!</v>
      </c>
      <c r="E164" t="e">
        <f t="shared" si="4"/>
        <v>#REF!</v>
      </c>
      <c r="F164">
        <v>6</v>
      </c>
      <c r="H164" t="b">
        <f t="shared" si="5"/>
        <v>0</v>
      </c>
      <c r="I164" t="s">
        <v>291</v>
      </c>
      <c r="J164" t="s">
        <v>18</v>
      </c>
      <c r="K164" t="s">
        <v>19</v>
      </c>
      <c r="L164" t="s">
        <v>20</v>
      </c>
      <c r="M164" t="s">
        <v>493</v>
      </c>
      <c r="N164" t="s">
        <v>22</v>
      </c>
      <c r="O164" t="s">
        <v>293</v>
      </c>
      <c r="P164" t="s">
        <v>294</v>
      </c>
      <c r="Q164" t="s">
        <v>407</v>
      </c>
      <c r="R164" t="s">
        <v>494</v>
      </c>
      <c r="S164" t="s">
        <v>27</v>
      </c>
      <c r="T164" s="16" t="s">
        <v>28</v>
      </c>
      <c r="U164" t="s">
        <v>29</v>
      </c>
    </row>
    <row r="165" spans="1:21" x14ac:dyDescent="0.25">
      <c r="A165">
        <v>166</v>
      </c>
      <c r="B165">
        <v>13800000</v>
      </c>
      <c r="C165">
        <v>2300000</v>
      </c>
      <c r="D165" t="e">
        <f>+VLOOKUP(A165,'2023'!#REF!,29,0)</f>
        <v>#REF!</v>
      </c>
      <c r="E165" t="e">
        <f t="shared" si="4"/>
        <v>#REF!</v>
      </c>
      <c r="F165">
        <v>6</v>
      </c>
      <c r="H165" t="b">
        <f t="shared" si="5"/>
        <v>0</v>
      </c>
      <c r="I165" t="s">
        <v>291</v>
      </c>
      <c r="J165" t="s">
        <v>18</v>
      </c>
      <c r="K165" t="s">
        <v>19</v>
      </c>
      <c r="L165" t="s">
        <v>20</v>
      </c>
      <c r="M165" t="s">
        <v>495</v>
      </c>
      <c r="N165" t="s">
        <v>22</v>
      </c>
      <c r="O165" t="s">
        <v>293</v>
      </c>
      <c r="P165" t="s">
        <v>294</v>
      </c>
      <c r="Q165" t="s">
        <v>407</v>
      </c>
      <c r="R165" t="s">
        <v>496</v>
      </c>
      <c r="S165" t="s">
        <v>27</v>
      </c>
      <c r="T165" s="16" t="s">
        <v>28</v>
      </c>
      <c r="U165" t="s">
        <v>33</v>
      </c>
    </row>
    <row r="166" spans="1:21" x14ac:dyDescent="0.25">
      <c r="A166">
        <v>167</v>
      </c>
      <c r="B166">
        <v>13800000</v>
      </c>
      <c r="C166">
        <v>2300000</v>
      </c>
      <c r="D166" t="e">
        <f>+VLOOKUP(A166,'2023'!#REF!,29,0)</f>
        <v>#REF!</v>
      </c>
      <c r="E166" t="e">
        <f t="shared" si="4"/>
        <v>#REF!</v>
      </c>
      <c r="F166">
        <v>6</v>
      </c>
      <c r="H166" t="b">
        <f t="shared" si="5"/>
        <v>0</v>
      </c>
      <c r="I166" t="s">
        <v>291</v>
      </c>
      <c r="J166" t="s">
        <v>18</v>
      </c>
      <c r="K166" t="s">
        <v>19</v>
      </c>
      <c r="L166" t="s">
        <v>20</v>
      </c>
      <c r="M166" t="s">
        <v>497</v>
      </c>
      <c r="N166" t="s">
        <v>22</v>
      </c>
      <c r="O166" t="s">
        <v>293</v>
      </c>
      <c r="P166" t="s">
        <v>294</v>
      </c>
      <c r="Q166" t="s">
        <v>407</v>
      </c>
      <c r="R166" t="s">
        <v>498</v>
      </c>
      <c r="S166" t="s">
        <v>27</v>
      </c>
      <c r="T166" s="16" t="s">
        <v>47</v>
      </c>
      <c r="U166" t="s">
        <v>33</v>
      </c>
    </row>
    <row r="167" spans="1:21" x14ac:dyDescent="0.25">
      <c r="A167">
        <v>168</v>
      </c>
      <c r="B167">
        <v>36160000</v>
      </c>
      <c r="C167">
        <v>4520000</v>
      </c>
      <c r="D167" t="e">
        <f>+VLOOKUP(A167,'2023'!#REF!,29,0)</f>
        <v>#REF!</v>
      </c>
      <c r="E167" t="e">
        <f t="shared" si="4"/>
        <v>#REF!</v>
      </c>
      <c r="F167">
        <v>8</v>
      </c>
      <c r="H167" t="b">
        <f t="shared" si="5"/>
        <v>0</v>
      </c>
      <c r="I167" t="s">
        <v>291</v>
      </c>
      <c r="J167" t="s">
        <v>18</v>
      </c>
      <c r="K167" t="s">
        <v>19</v>
      </c>
      <c r="L167" t="s">
        <v>20</v>
      </c>
      <c r="M167" t="s">
        <v>499</v>
      </c>
      <c r="N167" t="s">
        <v>22</v>
      </c>
      <c r="O167" t="s">
        <v>293</v>
      </c>
      <c r="P167" t="s">
        <v>294</v>
      </c>
      <c r="Q167" t="s">
        <v>134</v>
      </c>
      <c r="R167" t="s">
        <v>134</v>
      </c>
      <c r="S167" t="s">
        <v>46</v>
      </c>
      <c r="T167" s="16" t="s">
        <v>47</v>
      </c>
      <c r="U167" t="s">
        <v>33</v>
      </c>
    </row>
    <row r="168" spans="1:21" x14ac:dyDescent="0.25">
      <c r="A168">
        <v>170</v>
      </c>
      <c r="B168">
        <v>13800000</v>
      </c>
      <c r="C168">
        <v>2300000</v>
      </c>
      <c r="D168" t="e">
        <f>+VLOOKUP(A168,'2023'!#REF!,29,0)</f>
        <v>#REF!</v>
      </c>
      <c r="E168" t="e">
        <f t="shared" si="4"/>
        <v>#REF!</v>
      </c>
      <c r="F168">
        <v>6</v>
      </c>
      <c r="H168" t="b">
        <f t="shared" si="5"/>
        <v>0</v>
      </c>
      <c r="I168" t="s">
        <v>291</v>
      </c>
      <c r="J168" t="s">
        <v>18</v>
      </c>
      <c r="K168" t="s">
        <v>19</v>
      </c>
      <c r="L168" t="s">
        <v>20</v>
      </c>
      <c r="M168" t="s">
        <v>500</v>
      </c>
      <c r="N168" t="s">
        <v>22</v>
      </c>
      <c r="O168" t="s">
        <v>293</v>
      </c>
      <c r="P168" t="s">
        <v>294</v>
      </c>
      <c r="Q168" t="s">
        <v>501</v>
      </c>
      <c r="R168" t="s">
        <v>502</v>
      </c>
      <c r="S168" t="s">
        <v>27</v>
      </c>
      <c r="T168" s="16" t="s">
        <v>28</v>
      </c>
      <c r="U168" t="s">
        <v>33</v>
      </c>
    </row>
    <row r="169" spans="1:21" x14ac:dyDescent="0.25">
      <c r="A169">
        <v>171</v>
      </c>
      <c r="B169">
        <v>27120000</v>
      </c>
      <c r="C169">
        <v>4520000</v>
      </c>
      <c r="D169" t="e">
        <f>+VLOOKUP(A169,'2023'!#REF!,29,0)</f>
        <v>#REF!</v>
      </c>
      <c r="E169" t="e">
        <f t="shared" si="4"/>
        <v>#REF!</v>
      </c>
      <c r="F169">
        <v>6</v>
      </c>
      <c r="H169" t="b">
        <f t="shared" si="5"/>
        <v>0</v>
      </c>
      <c r="I169" t="s">
        <v>17</v>
      </c>
      <c r="J169" t="s">
        <v>18</v>
      </c>
      <c r="K169" t="s">
        <v>19</v>
      </c>
      <c r="L169" t="s">
        <v>20</v>
      </c>
      <c r="M169" t="s">
        <v>503</v>
      </c>
      <c r="N169" t="s">
        <v>22</v>
      </c>
      <c r="O169" t="s">
        <v>23</v>
      </c>
      <c r="P169" t="s">
        <v>24</v>
      </c>
      <c r="Q169" t="s">
        <v>504</v>
      </c>
      <c r="R169" t="s">
        <v>505</v>
      </c>
      <c r="S169" t="s">
        <v>46</v>
      </c>
      <c r="T169" s="16" t="s">
        <v>47</v>
      </c>
      <c r="U169" t="s">
        <v>29</v>
      </c>
    </row>
    <row r="170" spans="1:21" x14ac:dyDescent="0.25">
      <c r="A170">
        <v>172</v>
      </c>
      <c r="B170">
        <v>27120000</v>
      </c>
      <c r="C170">
        <v>4520000</v>
      </c>
      <c r="D170" t="e">
        <f>+VLOOKUP(A170,'2023'!#REF!,29,0)</f>
        <v>#REF!</v>
      </c>
      <c r="E170" t="e">
        <f t="shared" si="4"/>
        <v>#REF!</v>
      </c>
      <c r="F170">
        <v>6</v>
      </c>
      <c r="G170" t="e">
        <f>+VLOOKUP(A170,'2023'!#REF!,21,0)</f>
        <v>#REF!</v>
      </c>
      <c r="H170" t="e">
        <f t="shared" si="5"/>
        <v>#REF!</v>
      </c>
      <c r="I170" t="s">
        <v>291</v>
      </c>
      <c r="J170" t="s">
        <v>18</v>
      </c>
      <c r="K170" t="s">
        <v>19</v>
      </c>
      <c r="L170" t="s">
        <v>20</v>
      </c>
      <c r="M170" t="s">
        <v>506</v>
      </c>
      <c r="N170" t="s">
        <v>22</v>
      </c>
      <c r="O170" t="s">
        <v>293</v>
      </c>
      <c r="P170" t="s">
        <v>294</v>
      </c>
      <c r="Q170" t="s">
        <v>507</v>
      </c>
      <c r="R170" t="s">
        <v>508</v>
      </c>
      <c r="S170" t="s">
        <v>46</v>
      </c>
      <c r="T170" s="16" t="s">
        <v>401</v>
      </c>
      <c r="U170" t="s">
        <v>29</v>
      </c>
    </row>
    <row r="171" spans="1:21" x14ac:dyDescent="0.25">
      <c r="A171">
        <v>173</v>
      </c>
      <c r="B171">
        <v>36160000</v>
      </c>
      <c r="C171">
        <v>4520000</v>
      </c>
      <c r="D171" t="e">
        <f>+VLOOKUP(A171,'2023'!#REF!,29,0)</f>
        <v>#REF!</v>
      </c>
      <c r="E171" t="e">
        <f t="shared" si="4"/>
        <v>#REF!</v>
      </c>
      <c r="F171">
        <v>8</v>
      </c>
      <c r="H171" t="b">
        <f t="shared" si="5"/>
        <v>0</v>
      </c>
      <c r="I171" t="s">
        <v>303</v>
      </c>
      <c r="J171" t="s">
        <v>18</v>
      </c>
      <c r="K171" t="s">
        <v>19</v>
      </c>
      <c r="L171" t="s">
        <v>20</v>
      </c>
      <c r="M171" t="s">
        <v>509</v>
      </c>
      <c r="N171" t="s">
        <v>22</v>
      </c>
      <c r="O171" t="s">
        <v>305</v>
      </c>
      <c r="P171" t="s">
        <v>306</v>
      </c>
      <c r="Q171" t="s">
        <v>510</v>
      </c>
      <c r="R171" t="s">
        <v>511</v>
      </c>
      <c r="S171" t="s">
        <v>46</v>
      </c>
      <c r="T171" s="16" t="s">
        <v>47</v>
      </c>
      <c r="U171" t="s">
        <v>33</v>
      </c>
    </row>
    <row r="172" spans="1:21" x14ac:dyDescent="0.25">
      <c r="A172">
        <v>174</v>
      </c>
      <c r="B172">
        <v>18400000</v>
      </c>
      <c r="C172">
        <v>2300000</v>
      </c>
      <c r="D172" t="e">
        <f>+VLOOKUP(A172,'2023'!#REF!,29,0)</f>
        <v>#REF!</v>
      </c>
      <c r="E172" t="e">
        <f t="shared" si="4"/>
        <v>#REF!</v>
      </c>
      <c r="F172">
        <v>8</v>
      </c>
      <c r="H172" t="b">
        <f t="shared" si="5"/>
        <v>0</v>
      </c>
      <c r="I172" t="s">
        <v>362</v>
      </c>
      <c r="J172" t="s">
        <v>18</v>
      </c>
      <c r="K172" t="s">
        <v>19</v>
      </c>
      <c r="L172" t="s">
        <v>20</v>
      </c>
      <c r="M172" t="s">
        <v>512</v>
      </c>
      <c r="N172" t="s">
        <v>22</v>
      </c>
      <c r="O172" t="s">
        <v>365</v>
      </c>
      <c r="P172" t="s">
        <v>366</v>
      </c>
      <c r="Q172" t="s">
        <v>513</v>
      </c>
      <c r="R172" t="s">
        <v>514</v>
      </c>
      <c r="S172" t="s">
        <v>27</v>
      </c>
      <c r="T172" s="16" t="s">
        <v>28</v>
      </c>
      <c r="U172" t="s">
        <v>33</v>
      </c>
    </row>
    <row r="173" spans="1:21" x14ac:dyDescent="0.25">
      <c r="A173">
        <v>175</v>
      </c>
      <c r="B173">
        <v>22400000</v>
      </c>
      <c r="C173">
        <v>2800000</v>
      </c>
      <c r="D173" t="e">
        <f>+VLOOKUP(A173,'2023'!#REF!,29,0)</f>
        <v>#REF!</v>
      </c>
      <c r="E173" t="e">
        <f t="shared" si="4"/>
        <v>#REF!</v>
      </c>
      <c r="F173">
        <v>8</v>
      </c>
      <c r="G173" t="e">
        <f>+VLOOKUP(A173,'2023'!#REF!,21,0)</f>
        <v>#REF!</v>
      </c>
      <c r="H173" t="e">
        <f t="shared" si="5"/>
        <v>#REF!</v>
      </c>
      <c r="I173" t="s">
        <v>251</v>
      </c>
      <c r="J173" t="s">
        <v>18</v>
      </c>
      <c r="K173" t="s">
        <v>19</v>
      </c>
      <c r="L173" t="s">
        <v>20</v>
      </c>
      <c r="M173" t="s">
        <v>515</v>
      </c>
      <c r="N173" t="s">
        <v>22</v>
      </c>
      <c r="O173" t="s">
        <v>253</v>
      </c>
      <c r="P173" t="s">
        <v>254</v>
      </c>
      <c r="Q173" t="s">
        <v>352</v>
      </c>
      <c r="R173" t="s">
        <v>516</v>
      </c>
      <c r="S173" t="s">
        <v>27</v>
      </c>
      <c r="T173" s="16" t="s">
        <v>40</v>
      </c>
      <c r="U173" t="s">
        <v>33</v>
      </c>
    </row>
    <row r="174" spans="1:21" x14ac:dyDescent="0.25">
      <c r="A174">
        <v>176</v>
      </c>
      <c r="B174">
        <v>22400000</v>
      </c>
      <c r="C174">
        <v>2800000</v>
      </c>
      <c r="D174" t="e">
        <f>+VLOOKUP(A174,'2023'!#REF!,29,0)</f>
        <v>#REF!</v>
      </c>
      <c r="E174" t="e">
        <f t="shared" si="4"/>
        <v>#REF!</v>
      </c>
      <c r="F174">
        <v>8</v>
      </c>
      <c r="G174" t="e">
        <f>+VLOOKUP(A174,'2023'!#REF!,21,0)</f>
        <v>#REF!</v>
      </c>
      <c r="H174" t="e">
        <f t="shared" si="5"/>
        <v>#REF!</v>
      </c>
      <c r="I174" t="s">
        <v>251</v>
      </c>
      <c r="J174" t="s">
        <v>18</v>
      </c>
      <c r="K174" t="s">
        <v>19</v>
      </c>
      <c r="L174" t="s">
        <v>20</v>
      </c>
      <c r="M174" t="s">
        <v>517</v>
      </c>
      <c r="N174" t="s">
        <v>22</v>
      </c>
      <c r="O174" t="s">
        <v>253</v>
      </c>
      <c r="P174" t="s">
        <v>254</v>
      </c>
      <c r="Q174" t="s">
        <v>352</v>
      </c>
      <c r="R174" t="s">
        <v>518</v>
      </c>
      <c r="S174" t="s">
        <v>27</v>
      </c>
      <c r="T174" s="16" t="s">
        <v>47</v>
      </c>
      <c r="U174" t="s">
        <v>29</v>
      </c>
    </row>
    <row r="175" spans="1:21" x14ac:dyDescent="0.25">
      <c r="A175">
        <v>177</v>
      </c>
      <c r="B175">
        <v>22400000</v>
      </c>
      <c r="C175">
        <v>2800000</v>
      </c>
      <c r="D175" t="e">
        <f>+VLOOKUP(A175,'2023'!#REF!,29,0)</f>
        <v>#REF!</v>
      </c>
      <c r="E175" t="e">
        <f t="shared" si="4"/>
        <v>#REF!</v>
      </c>
      <c r="F175">
        <v>8</v>
      </c>
      <c r="G175" t="e">
        <f>+VLOOKUP(A175,'2023'!#REF!,21,0)</f>
        <v>#REF!</v>
      </c>
      <c r="H175" t="e">
        <f t="shared" si="5"/>
        <v>#REF!</v>
      </c>
      <c r="I175" t="s">
        <v>251</v>
      </c>
      <c r="J175" t="s">
        <v>18</v>
      </c>
      <c r="K175" t="s">
        <v>19</v>
      </c>
      <c r="L175" t="s">
        <v>20</v>
      </c>
      <c r="M175" t="s">
        <v>519</v>
      </c>
      <c r="N175" t="s">
        <v>22</v>
      </c>
      <c r="O175" t="s">
        <v>253</v>
      </c>
      <c r="P175" t="s">
        <v>254</v>
      </c>
      <c r="Q175" t="s">
        <v>352</v>
      </c>
      <c r="R175" t="s">
        <v>520</v>
      </c>
      <c r="S175" t="s">
        <v>27</v>
      </c>
      <c r="T175" s="16" t="s">
        <v>47</v>
      </c>
      <c r="U175" t="s">
        <v>33</v>
      </c>
    </row>
    <row r="176" spans="1:21" x14ac:dyDescent="0.25">
      <c r="A176">
        <v>178</v>
      </c>
      <c r="B176">
        <v>285600000</v>
      </c>
      <c r="C176">
        <v>23800000</v>
      </c>
      <c r="D176" t="e">
        <f>+VLOOKUP(A176,'2023'!#REF!,29,0)</f>
        <v>#REF!</v>
      </c>
      <c r="E176" t="e">
        <f t="shared" si="4"/>
        <v>#REF!</v>
      </c>
      <c r="F176">
        <v>12</v>
      </c>
      <c r="G176" t="e">
        <f>+VLOOKUP(A176,'2023'!#REF!,21,0)</f>
        <v>#REF!</v>
      </c>
      <c r="H176" t="e">
        <f t="shared" si="5"/>
        <v>#REF!</v>
      </c>
      <c r="I176" t="s">
        <v>521</v>
      </c>
      <c r="J176" t="s">
        <v>522</v>
      </c>
      <c r="K176" t="s">
        <v>523</v>
      </c>
      <c r="L176" t="s">
        <v>20</v>
      </c>
      <c r="M176" t="s">
        <v>524</v>
      </c>
      <c r="N176" t="s">
        <v>22</v>
      </c>
      <c r="O176" t="s">
        <v>525</v>
      </c>
      <c r="P176" t="s">
        <v>526</v>
      </c>
      <c r="Q176" t="s">
        <v>527</v>
      </c>
      <c r="R176" t="s">
        <v>528</v>
      </c>
      <c r="S176" t="s">
        <v>529</v>
      </c>
      <c r="T176" s="16" t="s">
        <v>22</v>
      </c>
      <c r="U176" t="s">
        <v>22</v>
      </c>
    </row>
    <row r="177" spans="1:21" x14ac:dyDescent="0.25">
      <c r="A177">
        <v>179</v>
      </c>
      <c r="B177">
        <v>92340374</v>
      </c>
      <c r="C177">
        <v>13191482</v>
      </c>
      <c r="D177" t="e">
        <f>+VLOOKUP(A177,'2023'!#REF!,29,0)</f>
        <v>#REF!</v>
      </c>
      <c r="E177" t="e">
        <f t="shared" si="4"/>
        <v>#REF!</v>
      </c>
      <c r="F177">
        <v>7</v>
      </c>
      <c r="G177" t="e">
        <f>+VLOOKUP(A177,'2023'!#REF!,21,0)</f>
        <v>#REF!</v>
      </c>
      <c r="H177" t="e">
        <f t="shared" si="5"/>
        <v>#REF!</v>
      </c>
      <c r="I177" t="s">
        <v>530</v>
      </c>
      <c r="J177" t="s">
        <v>522</v>
      </c>
      <c r="K177" t="s">
        <v>523</v>
      </c>
      <c r="L177" t="s">
        <v>20</v>
      </c>
      <c r="M177" t="s">
        <v>531</v>
      </c>
      <c r="N177" t="s">
        <v>532</v>
      </c>
      <c r="O177" t="s">
        <v>533</v>
      </c>
      <c r="P177" t="s">
        <v>534</v>
      </c>
      <c r="Q177" t="s">
        <v>535</v>
      </c>
      <c r="R177" t="s">
        <v>536</v>
      </c>
      <c r="S177" t="s">
        <v>537</v>
      </c>
      <c r="T177" s="16" t="s">
        <v>22</v>
      </c>
      <c r="U177" t="s">
        <v>22</v>
      </c>
    </row>
  </sheetData>
  <autoFilter ref="A1:U17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4" sqref="L14"/>
    </sheetView>
  </sheetViews>
  <sheetFormatPr baseColWidth="10"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T1045669"/>
  <sheetViews>
    <sheetView tabSelected="1" workbookViewId="0">
      <pane xSplit="2" ySplit="2" topLeftCell="C185" activePane="bottomRight" state="frozen"/>
      <selection pane="topRight" activeCell="B1" sqref="B1"/>
      <selection pane="bottomLeft" activeCell="A2" sqref="A2"/>
      <selection pane="bottomRight" activeCell="B235" sqref="B235"/>
    </sheetView>
  </sheetViews>
  <sheetFormatPr baseColWidth="10" defaultColWidth="9.140625" defaultRowHeight="25.5" customHeight="1" x14ac:dyDescent="0.25"/>
  <cols>
    <col min="1" max="1" width="8.7109375" customWidth="1"/>
    <col min="2" max="2" width="5.42578125" bestFit="1" customWidth="1"/>
    <col min="3" max="3" width="21.140625" style="199" customWidth="1"/>
    <col min="4" max="4" width="28.140625" style="46" customWidth="1"/>
    <col min="5" max="5" width="38" style="12" customWidth="1"/>
    <col min="6" max="6" width="16.85546875" style="241" customWidth="1"/>
    <col min="7" max="7" width="33.140625" customWidth="1"/>
    <col min="8" max="8" width="21.140625" customWidth="1"/>
    <col min="9" max="9" width="30.7109375" customWidth="1"/>
    <col min="10" max="10" width="36.5703125" customWidth="1"/>
    <col min="11" max="11" width="43.85546875" style="203" customWidth="1"/>
    <col min="12" max="12" width="56" customWidth="1"/>
    <col min="13" max="13" width="7.85546875" customWidth="1"/>
    <col min="14" max="14" width="15.42578125" style="25" customWidth="1"/>
    <col min="15" max="15" width="5.5703125" style="42" customWidth="1"/>
    <col min="16" max="19" width="15.42578125" customWidth="1"/>
    <col min="20" max="20" width="15.42578125" style="3" customWidth="1"/>
    <col min="21" max="21" width="8.28515625" style="4" customWidth="1"/>
    <col min="22" max="22" width="15.42578125" style="26" customWidth="1"/>
    <col min="23" max="23" width="13.5703125" style="4" customWidth="1"/>
    <col min="24" max="24" width="24.85546875" style="4" customWidth="1"/>
    <col min="25" max="25" width="27" style="4" customWidth="1"/>
    <col min="26" max="26" width="17.28515625" style="27" customWidth="1"/>
    <col min="27" max="27" width="10.42578125" style="27" customWidth="1"/>
    <col min="28" max="28" width="8" style="25" customWidth="1"/>
    <col min="29" max="29" width="10.140625" customWidth="1"/>
    <col min="30" max="30" width="12.85546875" style="30" customWidth="1"/>
    <col min="31" max="31" width="14" style="31" bestFit="1" customWidth="1"/>
    <col min="32" max="32" width="17" style="7" customWidth="1"/>
    <col min="33" max="33" width="22.28515625" customWidth="1"/>
    <col min="34" max="34" width="14.7109375" style="2" customWidth="1"/>
    <col min="35" max="37" width="17" style="2" customWidth="1"/>
    <col min="38" max="38" width="18" customWidth="1"/>
    <col min="39" max="40" width="14.7109375" style="2" customWidth="1"/>
    <col min="41" max="41" width="16" style="2" customWidth="1"/>
    <col min="42" max="43" width="14.7109375" style="2" customWidth="1"/>
    <col min="44" max="44" width="24.85546875" style="15" customWidth="1"/>
    <col min="45" max="45" width="4.85546875" style="15" customWidth="1"/>
    <col min="46" max="46" width="82.5703125" style="2" customWidth="1"/>
    <col min="47" max="47" width="5" style="2" customWidth="1"/>
    <col min="48" max="48" width="34.140625" style="2" customWidth="1"/>
    <col min="49" max="49" width="6" style="2" customWidth="1"/>
    <col min="50" max="50" width="55.5703125" style="2" customWidth="1"/>
    <col min="51" max="54" width="6.28515625" style="15" customWidth="1"/>
    <col min="55" max="55" width="9.140625" style="15" customWidth="1"/>
    <col min="56" max="56" width="5" style="15" customWidth="1"/>
    <col min="57" max="57" width="6.28515625" style="15" customWidth="1"/>
    <col min="58" max="60" width="11.28515625" style="19" customWidth="1"/>
    <col min="61" max="63" width="10.85546875" style="19" customWidth="1"/>
    <col min="64" max="64" width="12" style="19" customWidth="1"/>
    <col min="65" max="67" width="11.140625" style="19" customWidth="1"/>
    <col min="68" max="68" width="8.5703125" style="2" customWidth="1"/>
    <col min="69" max="69" width="18.5703125" style="15" customWidth="1"/>
    <col min="70" max="70" width="13.5703125" style="2" customWidth="1"/>
    <col min="71" max="71" width="8.7109375" style="2" customWidth="1"/>
    <col min="72" max="72" width="18.42578125" style="15" customWidth="1"/>
    <col min="73" max="73" width="12.7109375" style="2" customWidth="1"/>
    <col min="74" max="74" width="8.42578125" style="2" customWidth="1"/>
    <col min="75" max="75" width="14" style="2" customWidth="1"/>
    <col min="76" max="76" width="12.7109375" style="2" customWidth="1"/>
    <col min="77" max="77" width="13.42578125" style="2" customWidth="1"/>
    <col min="78" max="78" width="13.42578125" style="15" customWidth="1"/>
    <col min="79" max="79" width="16.42578125" style="32" customWidth="1"/>
    <col min="80" max="81" width="8.42578125" style="15" customWidth="1"/>
    <col min="82" max="82" width="11.140625" style="49" customWidth="1"/>
    <col min="83" max="84" width="12.140625" style="2" customWidth="1"/>
    <col min="85" max="85" width="14.28515625" style="2" customWidth="1"/>
    <col min="86" max="87" width="6.42578125" style="15" customWidth="1"/>
    <col min="88" max="88" width="11.140625" style="49" customWidth="1"/>
    <col min="89" max="90" width="11.140625" style="2" customWidth="1"/>
    <col min="91" max="91" width="13.28515625" style="2" customWidth="1"/>
    <col min="92" max="92" width="7.28515625" style="2" customWidth="1"/>
    <col min="93" max="93" width="8.28515625" style="15" customWidth="1"/>
    <col min="94" max="94" width="11.140625" style="49" customWidth="1"/>
    <col min="95" max="95" width="17.42578125" style="2" customWidth="1"/>
    <col min="96" max="96" width="11.140625" style="2" customWidth="1"/>
    <col min="97" max="97" width="9.42578125" style="2" customWidth="1"/>
    <col min="98" max="98" width="11.140625" style="34" customWidth="1"/>
    <col min="99" max="99" width="22.7109375" style="249" customWidth="1"/>
    <col min="100" max="100" width="29.42578125" customWidth="1"/>
    <col min="101" max="102" width="22.7109375" customWidth="1"/>
    <col min="103" max="103" width="16.7109375" customWidth="1"/>
    <col min="104" max="109" width="17" style="144" customWidth="1"/>
    <col min="110" max="110" width="16.140625" style="210" customWidth="1"/>
    <col min="111" max="111" width="14.42578125" customWidth="1"/>
    <col min="112" max="112" width="16" customWidth="1"/>
    <col min="113" max="113" width="14.85546875" customWidth="1"/>
    <col min="114" max="114" width="22.7109375" style="7" customWidth="1"/>
    <col min="115" max="115" width="38.7109375" style="7" customWidth="1"/>
    <col min="116" max="116" width="38.7109375" style="37" customWidth="1"/>
    <col min="117" max="117" width="15.5703125" style="37" customWidth="1"/>
    <col min="118" max="118" width="21" customWidth="1"/>
    <col min="119" max="119" width="15.7109375" customWidth="1"/>
    <col min="120" max="120" width="11.42578125"/>
    <col min="121" max="121" width="13.5703125" customWidth="1"/>
  </cols>
  <sheetData>
    <row r="1" spans="1:121" s="17" customFormat="1" ht="25.5" customHeight="1" x14ac:dyDescent="0.25">
      <c r="A1" s="257" t="s">
        <v>905</v>
      </c>
      <c r="B1" s="258"/>
      <c r="C1" s="258"/>
      <c r="D1" s="258"/>
      <c r="E1" s="258"/>
      <c r="F1" s="258"/>
      <c r="G1" s="258"/>
      <c r="H1" s="258"/>
      <c r="I1" s="258"/>
      <c r="J1" s="259"/>
      <c r="K1" s="266"/>
      <c r="L1" s="267"/>
      <c r="M1" s="267"/>
      <c r="N1" s="267"/>
      <c r="O1" s="267"/>
      <c r="P1" s="267"/>
      <c r="Q1" s="267"/>
      <c r="R1" s="267"/>
      <c r="S1" s="267"/>
      <c r="T1" s="267"/>
      <c r="U1" s="267"/>
      <c r="V1" s="267"/>
      <c r="W1" s="267"/>
      <c r="X1" s="267"/>
      <c r="Y1" s="267"/>
      <c r="Z1" s="267"/>
      <c r="AA1" s="268"/>
      <c r="AB1" s="260" t="s">
        <v>906</v>
      </c>
      <c r="AC1" s="260"/>
      <c r="AD1" s="260"/>
      <c r="AE1" s="260"/>
      <c r="AF1" s="260"/>
      <c r="AG1" s="260"/>
      <c r="AH1" s="260"/>
      <c r="AI1" s="260"/>
      <c r="AJ1" s="260"/>
      <c r="AK1" s="260"/>
      <c r="AL1" s="260"/>
      <c r="AM1" s="261"/>
      <c r="AN1" s="254" t="s">
        <v>907</v>
      </c>
      <c r="AO1" s="255"/>
      <c r="AP1" s="255"/>
      <c r="AQ1" s="255"/>
      <c r="AR1" s="255"/>
      <c r="AS1" s="255"/>
      <c r="AT1" s="255"/>
      <c r="AU1" s="255"/>
      <c r="AV1" s="255"/>
      <c r="AW1" s="255"/>
      <c r="AX1" s="256"/>
      <c r="AY1" s="262" t="s">
        <v>908</v>
      </c>
      <c r="AZ1" s="263"/>
      <c r="BA1" s="263"/>
      <c r="BB1" s="263"/>
      <c r="BC1" s="263"/>
      <c r="BD1" s="263"/>
      <c r="BE1" s="263"/>
      <c r="BF1" s="263"/>
      <c r="BG1" s="263"/>
      <c r="BH1" s="263"/>
      <c r="BI1" s="263"/>
      <c r="BJ1" s="263"/>
      <c r="BK1" s="263"/>
      <c r="BL1" s="263"/>
      <c r="BM1" s="263"/>
      <c r="BN1" s="263"/>
      <c r="BO1" s="263"/>
      <c r="BP1" s="263"/>
      <c r="BQ1" s="263"/>
      <c r="BR1" s="263"/>
      <c r="BS1" s="263"/>
      <c r="BT1" s="263"/>
      <c r="BU1" s="263"/>
      <c r="BV1" s="264"/>
      <c r="BW1" s="264"/>
      <c r="BX1" s="264"/>
      <c r="BY1" s="264"/>
      <c r="BZ1" s="264"/>
      <c r="CA1" s="264"/>
      <c r="CB1" s="264"/>
      <c r="CC1" s="264"/>
      <c r="CD1" s="264"/>
      <c r="CE1" s="264"/>
      <c r="CF1" s="264"/>
      <c r="CG1" s="264"/>
      <c r="CH1" s="264"/>
      <c r="CI1" s="264"/>
      <c r="CJ1" s="264"/>
      <c r="CK1" s="264"/>
      <c r="CL1" s="264"/>
      <c r="CM1" s="264"/>
      <c r="CN1" s="264"/>
      <c r="CO1" s="264"/>
      <c r="CP1" s="264"/>
      <c r="CQ1" s="263"/>
      <c r="CR1" s="263"/>
      <c r="CS1" s="263"/>
      <c r="CT1" s="265"/>
      <c r="CU1" s="250" t="s">
        <v>909</v>
      </c>
      <c r="CV1" s="251"/>
      <c r="CW1" s="251"/>
      <c r="CX1" s="251"/>
      <c r="CY1" s="251"/>
      <c r="CZ1" s="251"/>
      <c r="DA1" s="251"/>
      <c r="DB1" s="251"/>
      <c r="DC1" s="251"/>
      <c r="DD1" s="251"/>
      <c r="DE1" s="251"/>
      <c r="DF1" s="252"/>
      <c r="DG1" s="251"/>
      <c r="DH1" s="251"/>
      <c r="DI1" s="251"/>
      <c r="DJ1" s="251"/>
      <c r="DK1" s="251"/>
      <c r="DL1" s="251"/>
      <c r="DM1" s="251"/>
      <c r="DN1" s="253"/>
      <c r="DO1" s="1"/>
      <c r="DP1" s="1"/>
      <c r="DQ1" s="1"/>
    </row>
    <row r="2" spans="1:121" s="1" customFormat="1" ht="53.25" customHeight="1" x14ac:dyDescent="0.25">
      <c r="A2" s="95" t="s">
        <v>910</v>
      </c>
      <c r="B2" s="96" t="s">
        <v>911</v>
      </c>
      <c r="C2" s="97" t="s">
        <v>912</v>
      </c>
      <c r="D2" s="98" t="s">
        <v>913</v>
      </c>
      <c r="E2" s="97" t="s">
        <v>914</v>
      </c>
      <c r="F2" s="240" t="s">
        <v>915</v>
      </c>
      <c r="G2" s="97" t="s">
        <v>916</v>
      </c>
      <c r="H2" s="97" t="s">
        <v>917</v>
      </c>
      <c r="I2" s="97" t="s">
        <v>918</v>
      </c>
      <c r="J2" s="97" t="s">
        <v>919</v>
      </c>
      <c r="K2" s="202" t="s">
        <v>920</v>
      </c>
      <c r="L2" s="97" t="s">
        <v>921</v>
      </c>
      <c r="M2" s="99" t="s">
        <v>922</v>
      </c>
      <c r="N2" s="100" t="s">
        <v>923</v>
      </c>
      <c r="O2" s="101" t="s">
        <v>924</v>
      </c>
      <c r="P2" s="97" t="s">
        <v>925</v>
      </c>
      <c r="Q2" s="97" t="s">
        <v>926</v>
      </c>
      <c r="R2" s="97" t="s">
        <v>927</v>
      </c>
      <c r="S2" s="97" t="s">
        <v>928</v>
      </c>
      <c r="T2" s="102" t="s">
        <v>929</v>
      </c>
      <c r="U2" s="103" t="s">
        <v>930</v>
      </c>
      <c r="V2" s="104" t="s">
        <v>931</v>
      </c>
      <c r="W2" s="102" t="s">
        <v>932</v>
      </c>
      <c r="X2" s="102" t="s">
        <v>933</v>
      </c>
      <c r="Y2" s="102" t="s">
        <v>934</v>
      </c>
      <c r="Z2" s="104" t="s">
        <v>935</v>
      </c>
      <c r="AA2" s="105" t="s">
        <v>936</v>
      </c>
      <c r="AB2" s="105" t="s">
        <v>937</v>
      </c>
      <c r="AC2" s="105" t="s">
        <v>938</v>
      </c>
      <c r="AD2" s="106" t="s">
        <v>939</v>
      </c>
      <c r="AE2" s="106" t="s">
        <v>940</v>
      </c>
      <c r="AF2" s="107" t="s">
        <v>941</v>
      </c>
      <c r="AG2" s="107" t="s">
        <v>942</v>
      </c>
      <c r="AH2" s="108" t="s">
        <v>943</v>
      </c>
      <c r="AI2" s="108" t="s">
        <v>944</v>
      </c>
      <c r="AJ2" s="201" t="s">
        <v>945</v>
      </c>
      <c r="AK2" s="108" t="s">
        <v>946</v>
      </c>
      <c r="AL2" s="107" t="s">
        <v>947</v>
      </c>
      <c r="AM2" s="109" t="s">
        <v>948</v>
      </c>
      <c r="AN2" s="110" t="s">
        <v>949</v>
      </c>
      <c r="AO2" s="111" t="s">
        <v>950</v>
      </c>
      <c r="AP2" s="111" t="s">
        <v>951</v>
      </c>
      <c r="AQ2" s="111" t="s">
        <v>952</v>
      </c>
      <c r="AR2" s="111" t="s">
        <v>953</v>
      </c>
      <c r="AS2" s="112" t="s">
        <v>954</v>
      </c>
      <c r="AT2" s="111" t="s">
        <v>955</v>
      </c>
      <c r="AU2" s="112" t="s">
        <v>956</v>
      </c>
      <c r="AV2" s="111" t="s">
        <v>957</v>
      </c>
      <c r="AW2" s="112" t="s">
        <v>958</v>
      </c>
      <c r="AX2" s="113" t="s">
        <v>4</v>
      </c>
      <c r="AY2" s="114" t="s">
        <v>959</v>
      </c>
      <c r="AZ2" s="115" t="s">
        <v>960</v>
      </c>
      <c r="BA2" s="116" t="s">
        <v>961</v>
      </c>
      <c r="BB2" s="116" t="s">
        <v>962</v>
      </c>
      <c r="BC2" s="117" t="s">
        <v>963</v>
      </c>
      <c r="BD2" s="117" t="s">
        <v>964</v>
      </c>
      <c r="BE2" s="117" t="s">
        <v>965</v>
      </c>
      <c r="BF2" s="118" t="s">
        <v>966</v>
      </c>
      <c r="BG2" s="118" t="s">
        <v>967</v>
      </c>
      <c r="BH2" s="118" t="s">
        <v>968</v>
      </c>
      <c r="BI2" s="118" t="s">
        <v>969</v>
      </c>
      <c r="BJ2" s="118" t="s">
        <v>970</v>
      </c>
      <c r="BK2" s="118" t="s">
        <v>971</v>
      </c>
      <c r="BL2" s="118" t="s">
        <v>972</v>
      </c>
      <c r="BM2" s="118" t="s">
        <v>973</v>
      </c>
      <c r="BN2" s="118" t="s">
        <v>974</v>
      </c>
      <c r="BO2" s="118" t="s">
        <v>975</v>
      </c>
      <c r="BP2" s="119" t="s">
        <v>976</v>
      </c>
      <c r="BQ2" s="120" t="s">
        <v>977</v>
      </c>
      <c r="BR2" s="121" t="s">
        <v>978</v>
      </c>
      <c r="BS2" s="122" t="s">
        <v>979</v>
      </c>
      <c r="BT2" s="120" t="s">
        <v>977</v>
      </c>
      <c r="BU2" s="121" t="s">
        <v>980</v>
      </c>
      <c r="BV2" s="119" t="s">
        <v>981</v>
      </c>
      <c r="BW2" s="120" t="s">
        <v>982</v>
      </c>
      <c r="BX2" s="121" t="s">
        <v>983</v>
      </c>
      <c r="BY2" s="123" t="s">
        <v>984</v>
      </c>
      <c r="BZ2" s="124" t="s">
        <v>985</v>
      </c>
      <c r="CA2" s="125" t="s">
        <v>986</v>
      </c>
      <c r="CB2" s="126" t="s">
        <v>987</v>
      </c>
      <c r="CC2" s="126" t="s">
        <v>988</v>
      </c>
      <c r="CD2" s="127" t="s">
        <v>989</v>
      </c>
      <c r="CE2" s="127" t="s">
        <v>990</v>
      </c>
      <c r="CF2" s="124" t="s">
        <v>991</v>
      </c>
      <c r="CG2" s="128" t="s">
        <v>992</v>
      </c>
      <c r="CH2" s="126" t="s">
        <v>993</v>
      </c>
      <c r="CI2" s="126" t="s">
        <v>988</v>
      </c>
      <c r="CJ2" s="129" t="s">
        <v>994</v>
      </c>
      <c r="CK2" s="124" t="s">
        <v>995</v>
      </c>
      <c r="CL2" s="124" t="s">
        <v>996</v>
      </c>
      <c r="CM2" s="128" t="s">
        <v>997</v>
      </c>
      <c r="CN2" s="126" t="s">
        <v>998</v>
      </c>
      <c r="CO2" s="126" t="s">
        <v>999</v>
      </c>
      <c r="CP2" s="130" t="s">
        <v>1000</v>
      </c>
      <c r="CQ2" s="131" t="s">
        <v>1001</v>
      </c>
      <c r="CR2" s="131" t="s">
        <v>1002</v>
      </c>
      <c r="CS2" s="131" t="s">
        <v>1003</v>
      </c>
      <c r="CT2" s="132" t="s">
        <v>1004</v>
      </c>
      <c r="CU2" s="248" t="s">
        <v>1005</v>
      </c>
      <c r="CV2" s="133" t="s">
        <v>1006</v>
      </c>
      <c r="CW2" s="133" t="s">
        <v>1007</v>
      </c>
      <c r="CX2" s="107" t="s">
        <v>1008</v>
      </c>
      <c r="CY2" s="94" t="s">
        <v>1009</v>
      </c>
      <c r="CZ2" s="141" t="s">
        <v>1010</v>
      </c>
      <c r="DA2" s="141" t="s">
        <v>1011</v>
      </c>
      <c r="DB2" s="141" t="s">
        <v>1012</v>
      </c>
      <c r="DC2" s="152" t="s">
        <v>1013</v>
      </c>
      <c r="DD2" s="152" t="s">
        <v>1014</v>
      </c>
      <c r="DE2" s="152" t="s">
        <v>1015</v>
      </c>
      <c r="DF2" s="209" t="s">
        <v>1016</v>
      </c>
      <c r="DG2" s="107" t="s">
        <v>1017</v>
      </c>
      <c r="DH2" s="107" t="s">
        <v>1018</v>
      </c>
      <c r="DI2" s="107" t="s">
        <v>1019</v>
      </c>
      <c r="DJ2" s="107" t="s">
        <v>1020</v>
      </c>
      <c r="DK2" s="134" t="s">
        <v>1021</v>
      </c>
      <c r="DL2" s="134" t="s">
        <v>1022</v>
      </c>
      <c r="DM2" s="134" t="s">
        <v>1023</v>
      </c>
      <c r="DN2" s="135" t="s">
        <v>1024</v>
      </c>
      <c r="DO2" s="100" t="s">
        <v>923</v>
      </c>
    </row>
    <row r="3" spans="1:121" ht="25.5" customHeight="1" x14ac:dyDescent="0.25">
      <c r="A3" s="51" t="s">
        <v>538</v>
      </c>
      <c r="B3" s="7">
        <v>2021</v>
      </c>
      <c r="C3" s="11" t="s">
        <v>1184</v>
      </c>
      <c r="D3" s="211" t="s">
        <v>1184</v>
      </c>
      <c r="E3" s="39" t="s">
        <v>1185</v>
      </c>
      <c r="F3" s="242"/>
      <c r="G3" s="7" t="s">
        <v>1102</v>
      </c>
      <c r="H3" s="7" t="s">
        <v>1026</v>
      </c>
      <c r="I3" s="7" t="s">
        <v>1103</v>
      </c>
      <c r="J3" s="40" t="s">
        <v>1186</v>
      </c>
      <c r="K3" s="204" t="s">
        <v>1187</v>
      </c>
      <c r="L3" s="7" t="s">
        <v>3010</v>
      </c>
      <c r="M3" s="7" t="s">
        <v>1054</v>
      </c>
      <c r="N3" s="24">
        <v>900521065</v>
      </c>
      <c r="O3" s="41">
        <v>9</v>
      </c>
      <c r="P3" s="7" t="s">
        <v>1062</v>
      </c>
      <c r="Q3" s="7" t="s">
        <v>1055</v>
      </c>
      <c r="R3" s="7" t="s">
        <v>1161</v>
      </c>
      <c r="S3" s="7"/>
      <c r="T3" s="7" t="s">
        <v>1188</v>
      </c>
      <c r="U3" s="7" t="s">
        <v>1117</v>
      </c>
      <c r="V3" s="13">
        <v>80101006</v>
      </c>
      <c r="W3" s="7" t="s">
        <v>1169</v>
      </c>
      <c r="X3" s="7"/>
      <c r="Y3" s="7"/>
      <c r="Z3" s="13">
        <v>4106133</v>
      </c>
      <c r="AA3" s="13">
        <v>1</v>
      </c>
      <c r="AB3" s="25">
        <v>7</v>
      </c>
      <c r="AC3" s="7">
        <v>0</v>
      </c>
      <c r="AD3" s="28">
        <v>44226</v>
      </c>
      <c r="AE3" s="28">
        <v>44228</v>
      </c>
      <c r="AF3" s="10"/>
      <c r="AG3" s="9">
        <v>44439</v>
      </c>
      <c r="AH3" s="147">
        <v>9678664.2899999991</v>
      </c>
      <c r="AI3" s="214">
        <v>67570650</v>
      </c>
      <c r="AJ3" s="214"/>
      <c r="AK3" s="214"/>
      <c r="AL3" s="92" t="s">
        <v>1189</v>
      </c>
      <c r="AM3" s="7" t="s">
        <v>1083</v>
      </c>
      <c r="AN3" s="7">
        <v>1</v>
      </c>
      <c r="AO3" t="s">
        <v>1190</v>
      </c>
      <c r="AP3" s="216" t="s">
        <v>1191</v>
      </c>
      <c r="AQ3" s="7" t="s">
        <v>1056</v>
      </c>
      <c r="AR3" s="24">
        <v>131020202020202</v>
      </c>
      <c r="AS3" s="13" t="s">
        <v>1065</v>
      </c>
      <c r="AT3" s="7">
        <f>IFERROR(VLOOKUP(AS3,#REF!,2,0), )</f>
        <v>0</v>
      </c>
      <c r="AU3" s="7">
        <v>0</v>
      </c>
      <c r="AV3" s="7">
        <f>IFERROR(VLOOKUP(AU3,#REF!,2,0), )</f>
        <v>0</v>
      </c>
      <c r="AW3" s="7">
        <v>0</v>
      </c>
      <c r="AX3" s="7">
        <f>IFERROR(VLOOKUP(AW3,#REF!,2,0), )</f>
        <v>0</v>
      </c>
      <c r="AY3" s="13"/>
      <c r="AZ3" s="13"/>
      <c r="BA3" s="13"/>
      <c r="BB3" s="13"/>
      <c r="BC3" s="13"/>
      <c r="BD3" s="13"/>
      <c r="BE3" s="13"/>
      <c r="BF3" s="18"/>
      <c r="BG3" s="18"/>
      <c r="BH3" s="18"/>
      <c r="BI3" s="18"/>
      <c r="BJ3" s="18"/>
      <c r="BK3" s="18"/>
      <c r="BL3" s="18"/>
      <c r="BM3" s="18"/>
      <c r="BN3" s="18"/>
      <c r="BO3" s="18"/>
      <c r="BP3" s="5"/>
      <c r="BQ3" s="13"/>
      <c r="BR3" s="5"/>
      <c r="BS3" s="5"/>
      <c r="BT3" s="5"/>
      <c r="BU3" s="5"/>
      <c r="BV3" s="5"/>
      <c r="BW3" s="5"/>
      <c r="BX3" s="5"/>
      <c r="BY3" s="5"/>
      <c r="BZ3" s="13"/>
      <c r="CA3" s="147">
        <v>0</v>
      </c>
      <c r="CB3" s="13"/>
      <c r="CC3" s="13"/>
      <c r="CD3" s="6"/>
      <c r="CE3" s="5"/>
      <c r="CF3" s="5"/>
      <c r="CG3" s="147"/>
      <c r="CH3" s="13"/>
      <c r="CI3" s="13"/>
      <c r="CJ3" s="6"/>
      <c r="CK3" s="5"/>
      <c r="CL3" s="5"/>
      <c r="CM3" s="5"/>
      <c r="CN3" s="5"/>
      <c r="CO3" s="13"/>
      <c r="CP3" s="9"/>
      <c r="CQ3" s="5">
        <f t="shared" ref="CQ3:CQ9" si="0">+CA3+CG3+CM3</f>
        <v>0</v>
      </c>
      <c r="CR3" s="21">
        <f t="shared" ref="CR3:CR41" si="1">CB3+CH3+CN3</f>
        <v>0</v>
      </c>
      <c r="CS3" s="21">
        <f t="shared" ref="CS3:CS25" si="2">CC3+CI3+CO3</f>
        <v>0</v>
      </c>
      <c r="CT3" s="9">
        <v>44439</v>
      </c>
      <c r="CU3" s="5">
        <f t="shared" ref="CU3:CU50" si="3">+AI3+CA3+CG3+CM3</f>
        <v>67570650</v>
      </c>
      <c r="CV3" s="5"/>
      <c r="CW3" s="7"/>
      <c r="CX3" s="7"/>
      <c r="CY3" s="7"/>
      <c r="CZ3" s="143"/>
      <c r="DA3" s="143"/>
      <c r="DB3" s="143"/>
      <c r="DC3" s="143"/>
      <c r="DD3" s="143"/>
      <c r="DE3" s="143"/>
      <c r="DF3" s="7"/>
      <c r="DG3" s="7" t="s">
        <v>1118</v>
      </c>
      <c r="DH3" s="7" t="s">
        <v>1038</v>
      </c>
      <c r="DI3" s="7"/>
      <c r="DJ3" s="7" t="s">
        <v>1192</v>
      </c>
      <c r="DK3" s="7" t="s">
        <v>1193</v>
      </c>
      <c r="DL3" s="37" t="s">
        <v>1194</v>
      </c>
      <c r="DM3" s="37" t="s">
        <v>1195</v>
      </c>
      <c r="DN3" t="s">
        <v>1196</v>
      </c>
    </row>
    <row r="4" spans="1:121" ht="25.5" customHeight="1" x14ac:dyDescent="0.25">
      <c r="A4" s="51" t="s">
        <v>540</v>
      </c>
      <c r="B4" s="7">
        <v>2021</v>
      </c>
      <c r="C4" s="11" t="s">
        <v>1197</v>
      </c>
      <c r="D4" s="211" t="s">
        <v>1197</v>
      </c>
      <c r="E4" s="71" t="s">
        <v>702</v>
      </c>
      <c r="G4" s="7" t="s">
        <v>1092</v>
      </c>
      <c r="H4" s="7" t="s">
        <v>1026</v>
      </c>
      <c r="I4" s="7" t="s">
        <v>1027</v>
      </c>
      <c r="J4" s="7" t="s">
        <v>1198</v>
      </c>
      <c r="K4" s="204" t="s">
        <v>1041</v>
      </c>
      <c r="L4" s="7" t="s">
        <v>542</v>
      </c>
      <c r="M4" s="7" t="s">
        <v>1117</v>
      </c>
      <c r="N4" s="24">
        <v>39540981</v>
      </c>
      <c r="O4" s="41"/>
      <c r="P4" s="7" t="s">
        <v>1062</v>
      </c>
      <c r="Q4" s="7" t="s">
        <v>1029</v>
      </c>
      <c r="R4" s="35" t="s">
        <v>1199</v>
      </c>
      <c r="S4" s="35" t="s">
        <v>1042</v>
      </c>
      <c r="T4" s="7"/>
      <c r="U4" s="7"/>
      <c r="V4" s="13"/>
      <c r="W4" s="7"/>
      <c r="X4" s="7"/>
      <c r="Y4" s="7"/>
      <c r="Z4" s="13">
        <v>3114992778</v>
      </c>
      <c r="AA4" s="13">
        <v>0</v>
      </c>
      <c r="AB4" s="35">
        <v>6</v>
      </c>
      <c r="AC4" s="7">
        <v>0</v>
      </c>
      <c r="AD4" s="28">
        <v>44228</v>
      </c>
      <c r="AE4" s="29">
        <v>44229</v>
      </c>
      <c r="AG4" s="9">
        <v>44409</v>
      </c>
      <c r="AH4" s="148">
        <f t="shared" ref="AH4:AH67" si="4">IFERROR((AI4/AB4), )</f>
        <v>2500000</v>
      </c>
      <c r="AI4" s="147">
        <v>15000000</v>
      </c>
      <c r="AJ4" s="147"/>
      <c r="AK4" s="147"/>
      <c r="AL4" s="92" t="s">
        <v>1200</v>
      </c>
      <c r="AM4" s="7" t="s">
        <v>1083</v>
      </c>
      <c r="AN4" s="7">
        <v>7</v>
      </c>
      <c r="AO4" t="s">
        <v>1201</v>
      </c>
      <c r="AP4" s="148" t="s">
        <v>1202</v>
      </c>
      <c r="AQ4" s="7" t="s">
        <v>1031</v>
      </c>
      <c r="AR4" s="24" t="s">
        <v>1203</v>
      </c>
      <c r="AS4" s="217">
        <v>5</v>
      </c>
      <c r="AT4" s="7">
        <f>IFERROR(VLOOKUP(AS4,#REF!,2,0), )</f>
        <v>0</v>
      </c>
      <c r="AU4" s="7">
        <v>57</v>
      </c>
      <c r="AV4" s="7">
        <f>IFERROR(VLOOKUP(AU4,#REF!,2,0), )</f>
        <v>0</v>
      </c>
      <c r="AW4" s="7">
        <v>2169</v>
      </c>
      <c r="AX4" s="7">
        <f>IFERROR(VLOOKUP(AW4,#REF!,2,0), )</f>
        <v>0</v>
      </c>
      <c r="AY4" s="13">
        <v>1</v>
      </c>
      <c r="AZ4" s="13">
        <v>1</v>
      </c>
      <c r="BA4" s="13"/>
      <c r="BB4" s="13"/>
      <c r="BC4" s="13"/>
      <c r="BD4" s="13"/>
      <c r="BE4" s="13"/>
      <c r="BF4" s="218"/>
      <c r="BG4" s="218"/>
      <c r="BH4" s="218"/>
      <c r="BI4" s="218"/>
      <c r="BJ4" s="218"/>
      <c r="BK4" s="218"/>
      <c r="BL4" s="218"/>
      <c r="BM4" s="218"/>
      <c r="BN4" s="218"/>
      <c r="BO4" s="218"/>
      <c r="BP4" s="5"/>
      <c r="BQ4" s="217"/>
      <c r="BR4" s="148"/>
      <c r="BS4" s="5"/>
      <c r="BT4" s="217"/>
      <c r="BU4" s="148"/>
      <c r="BV4" s="148"/>
      <c r="BW4" s="148"/>
      <c r="BX4" s="148"/>
      <c r="BY4" s="148"/>
      <c r="BZ4" s="217">
        <v>504</v>
      </c>
      <c r="CA4" s="147">
        <v>3750000</v>
      </c>
      <c r="CB4" s="13">
        <v>1</v>
      </c>
      <c r="CC4" s="13">
        <v>15</v>
      </c>
      <c r="CD4" s="219">
        <v>44455</v>
      </c>
      <c r="CE4" s="148"/>
      <c r="CF4" s="148"/>
      <c r="CG4" s="148"/>
      <c r="CH4" s="217"/>
      <c r="CI4" s="217"/>
      <c r="CJ4" s="219"/>
      <c r="CK4" s="148"/>
      <c r="CL4" s="148"/>
      <c r="CM4" s="148"/>
      <c r="CN4" s="148"/>
      <c r="CO4" s="217"/>
      <c r="CP4" s="9"/>
      <c r="CQ4" s="5">
        <f t="shared" si="0"/>
        <v>3750000</v>
      </c>
      <c r="CR4" s="21">
        <f t="shared" si="1"/>
        <v>1</v>
      </c>
      <c r="CS4" s="21">
        <f t="shared" si="2"/>
        <v>15</v>
      </c>
      <c r="CT4" s="219">
        <v>44455</v>
      </c>
      <c r="CU4" s="5">
        <f t="shared" si="3"/>
        <v>18750000</v>
      </c>
      <c r="CV4" s="5"/>
      <c r="CW4" s="7"/>
      <c r="DF4"/>
      <c r="DG4" s="7" t="s">
        <v>1118</v>
      </c>
      <c r="DH4" s="7" t="s">
        <v>1038</v>
      </c>
      <c r="DJ4" s="7" t="s">
        <v>1204</v>
      </c>
      <c r="DK4" s="7" t="s">
        <v>1120</v>
      </c>
      <c r="DL4" s="37" t="s">
        <v>1205</v>
      </c>
      <c r="DM4" s="37" t="s">
        <v>1206</v>
      </c>
      <c r="DN4" s="37" t="s">
        <v>1207</v>
      </c>
    </row>
    <row r="5" spans="1:121" ht="25.5" customHeight="1" x14ac:dyDescent="0.25">
      <c r="A5" s="51" t="s">
        <v>541</v>
      </c>
      <c r="B5" s="7">
        <v>2021</v>
      </c>
      <c r="C5" s="11" t="s">
        <v>1208</v>
      </c>
      <c r="D5" s="46" t="s">
        <v>1208</v>
      </c>
      <c r="E5" s="73" t="s">
        <v>703</v>
      </c>
      <c r="G5" s="7" t="s">
        <v>1092</v>
      </c>
      <c r="H5" s="7" t="s">
        <v>1026</v>
      </c>
      <c r="I5" s="7" t="s">
        <v>1027</v>
      </c>
      <c r="J5" s="7" t="s">
        <v>1209</v>
      </c>
      <c r="K5" s="204" t="s">
        <v>1039</v>
      </c>
      <c r="L5" s="7" t="s">
        <v>615</v>
      </c>
      <c r="M5" s="7" t="s">
        <v>1117</v>
      </c>
      <c r="N5" s="24">
        <v>51891458</v>
      </c>
      <c r="O5" s="41"/>
      <c r="P5" s="7" t="s">
        <v>1062</v>
      </c>
      <c r="Q5" s="7" t="s">
        <v>1029</v>
      </c>
      <c r="R5" t="s">
        <v>1210</v>
      </c>
      <c r="S5" t="s">
        <v>1032</v>
      </c>
      <c r="T5" s="7"/>
      <c r="U5" s="7"/>
      <c r="V5" s="13"/>
      <c r="W5" s="7"/>
      <c r="X5" s="7"/>
      <c r="Y5" s="7"/>
      <c r="Z5" s="13">
        <v>3013337582</v>
      </c>
      <c r="AA5" s="13">
        <v>0</v>
      </c>
      <c r="AB5" s="35">
        <v>6</v>
      </c>
      <c r="AD5" s="28">
        <v>44228</v>
      </c>
      <c r="AE5" s="29">
        <v>44229</v>
      </c>
      <c r="AG5" s="9">
        <v>44409</v>
      </c>
      <c r="AH5" s="148">
        <f t="shared" si="4"/>
        <v>6500000</v>
      </c>
      <c r="AI5" s="147">
        <v>39000000</v>
      </c>
      <c r="AJ5" s="147"/>
      <c r="AK5" s="147"/>
      <c r="AL5" s="92" t="s">
        <v>1211</v>
      </c>
      <c r="AM5" s="7" t="s">
        <v>1083</v>
      </c>
      <c r="AN5" s="7">
        <v>8</v>
      </c>
      <c r="AO5" s="148" t="s">
        <v>1212</v>
      </c>
      <c r="AP5" s="148" t="s">
        <v>1202</v>
      </c>
      <c r="AQ5" s="7" t="s">
        <v>1031</v>
      </c>
      <c r="AR5" s="24" t="s">
        <v>1203</v>
      </c>
      <c r="AS5" s="217">
        <v>5</v>
      </c>
      <c r="AT5" s="7">
        <f>IFERROR(VLOOKUP(AS5,#REF!,2,0), )</f>
        <v>0</v>
      </c>
      <c r="AU5" s="7">
        <v>57</v>
      </c>
      <c r="AV5" s="7">
        <f>IFERROR(VLOOKUP(AU5,#REF!,2,0), )</f>
        <v>0</v>
      </c>
      <c r="AW5" s="7">
        <v>2169</v>
      </c>
      <c r="AX5" s="7">
        <f>IFERROR(VLOOKUP(AW5,#REF!,2,0), )</f>
        <v>0</v>
      </c>
      <c r="AY5" s="13">
        <v>1</v>
      </c>
      <c r="AZ5" s="13">
        <v>1</v>
      </c>
      <c r="BA5" s="13"/>
      <c r="BB5" s="13"/>
      <c r="BC5" s="13"/>
      <c r="BD5" s="13"/>
      <c r="BE5" s="13"/>
      <c r="BF5" s="218"/>
      <c r="BG5" s="218"/>
      <c r="BH5" s="218"/>
      <c r="BI5" s="218"/>
      <c r="BJ5" s="218"/>
      <c r="BK5" s="218"/>
      <c r="BL5" s="218"/>
      <c r="BM5" s="218"/>
      <c r="BN5" s="218"/>
      <c r="BO5" s="218"/>
      <c r="BP5" s="5"/>
      <c r="BQ5" s="217"/>
      <c r="BR5" s="148"/>
      <c r="BS5" s="148"/>
      <c r="BT5" s="217"/>
      <c r="BU5" s="148"/>
      <c r="BV5" s="148"/>
      <c r="BW5" s="148"/>
      <c r="BX5" s="148"/>
      <c r="BY5" s="148"/>
      <c r="BZ5" s="217">
        <v>407</v>
      </c>
      <c r="CA5" s="147">
        <v>9750000</v>
      </c>
      <c r="CB5" s="217">
        <v>1</v>
      </c>
      <c r="CC5" s="217">
        <v>15</v>
      </c>
      <c r="CD5" s="219">
        <v>44455</v>
      </c>
      <c r="CE5" s="148"/>
      <c r="CF5" s="148"/>
      <c r="CG5" s="148"/>
      <c r="CH5" s="217"/>
      <c r="CI5" s="217"/>
      <c r="CJ5" s="219"/>
      <c r="CK5" s="148"/>
      <c r="CL5" s="148"/>
      <c r="CM5" s="148"/>
      <c r="CN5" s="148"/>
      <c r="CO5" s="217"/>
      <c r="CP5" s="9"/>
      <c r="CQ5" s="5">
        <f t="shared" si="0"/>
        <v>9750000</v>
      </c>
      <c r="CR5" s="21">
        <f t="shared" si="1"/>
        <v>1</v>
      </c>
      <c r="CS5" s="21">
        <f t="shared" si="2"/>
        <v>15</v>
      </c>
      <c r="CT5" s="219">
        <v>44455</v>
      </c>
      <c r="CU5" s="5">
        <f t="shared" si="3"/>
        <v>48750000</v>
      </c>
      <c r="CV5" s="5"/>
      <c r="CW5" s="7"/>
      <c r="DF5"/>
      <c r="DG5" s="7" t="s">
        <v>1118</v>
      </c>
      <c r="DH5" s="7" t="s">
        <v>1038</v>
      </c>
      <c r="DJ5" s="7" t="s">
        <v>1213</v>
      </c>
      <c r="DK5" s="7" t="s">
        <v>1214</v>
      </c>
      <c r="DL5" s="37" t="s">
        <v>1205</v>
      </c>
      <c r="DM5" s="37" t="s">
        <v>1206</v>
      </c>
    </row>
    <row r="6" spans="1:121" ht="25.5" customHeight="1" x14ac:dyDescent="0.25">
      <c r="A6" s="51" t="s">
        <v>543</v>
      </c>
      <c r="B6" s="7">
        <v>2021</v>
      </c>
      <c r="C6" s="11" t="s">
        <v>1215</v>
      </c>
      <c r="D6" s="46" t="s">
        <v>1216</v>
      </c>
      <c r="E6" s="73" t="s">
        <v>704</v>
      </c>
      <c r="G6" s="7" t="s">
        <v>1092</v>
      </c>
      <c r="H6" s="7" t="s">
        <v>1026</v>
      </c>
      <c r="I6" s="7" t="s">
        <v>1027</v>
      </c>
      <c r="J6" s="7" t="s">
        <v>1217</v>
      </c>
      <c r="K6" s="204" t="s">
        <v>1218</v>
      </c>
      <c r="L6" s="7" t="s">
        <v>3011</v>
      </c>
      <c r="M6" s="7" t="s">
        <v>1117</v>
      </c>
      <c r="N6" s="24">
        <v>39779104</v>
      </c>
      <c r="O6" s="41"/>
      <c r="P6" t="s">
        <v>1176</v>
      </c>
      <c r="Q6" s="7" t="s">
        <v>1029</v>
      </c>
      <c r="R6" t="s">
        <v>1051</v>
      </c>
      <c r="T6" s="7"/>
      <c r="U6" s="7"/>
      <c r="V6" s="13"/>
      <c r="W6" s="7"/>
      <c r="X6" s="7"/>
      <c r="Y6" s="7"/>
      <c r="Z6" s="13">
        <v>3103262501</v>
      </c>
      <c r="AA6" s="13">
        <v>0</v>
      </c>
      <c r="AB6" s="35">
        <v>6</v>
      </c>
      <c r="AC6" s="7"/>
      <c r="AD6" s="28">
        <v>44229</v>
      </c>
      <c r="AE6" s="29">
        <v>44229</v>
      </c>
      <c r="AG6" s="9">
        <v>44409</v>
      </c>
      <c r="AH6" s="148">
        <f t="shared" si="4"/>
        <v>2200000</v>
      </c>
      <c r="AI6" s="147">
        <v>13200000</v>
      </c>
      <c r="AJ6" s="147"/>
      <c r="AK6" s="147"/>
      <c r="AL6" s="92" t="s">
        <v>1219</v>
      </c>
      <c r="AM6" s="7" t="s">
        <v>1083</v>
      </c>
      <c r="AN6" s="7">
        <v>11</v>
      </c>
      <c r="AO6" s="148" t="s">
        <v>1220</v>
      </c>
      <c r="AP6" s="148" t="s">
        <v>1202</v>
      </c>
      <c r="AQ6" s="7" t="s">
        <v>1031</v>
      </c>
      <c r="AR6" s="24" t="s">
        <v>1203</v>
      </c>
      <c r="AS6" s="217">
        <v>5</v>
      </c>
      <c r="AT6" s="7">
        <f>IFERROR(VLOOKUP(AS6,#REF!,2,0), )</f>
        <v>0</v>
      </c>
      <c r="AU6" s="7">
        <v>57</v>
      </c>
      <c r="AV6" s="7">
        <f>IFERROR(VLOOKUP(AU6,#REF!,2,0), )</f>
        <v>0</v>
      </c>
      <c r="AW6" s="7">
        <v>2169</v>
      </c>
      <c r="AX6" s="7">
        <f>IFERROR(VLOOKUP(AW6,#REF!,2,0), )</f>
        <v>0</v>
      </c>
      <c r="AY6" s="13"/>
      <c r="AZ6" s="13"/>
      <c r="BA6" s="13"/>
      <c r="BB6" s="13"/>
      <c r="BC6" s="13"/>
      <c r="BD6" s="13"/>
      <c r="BE6" s="13"/>
      <c r="BF6" s="218"/>
      <c r="BG6" s="218"/>
      <c r="BH6" s="218"/>
      <c r="BI6" s="218"/>
      <c r="BJ6" s="218"/>
      <c r="BK6" s="218"/>
      <c r="BL6" s="218"/>
      <c r="BM6" s="218"/>
      <c r="BN6" s="218"/>
      <c r="BO6" s="218"/>
      <c r="BP6" s="5"/>
      <c r="BQ6" s="217"/>
      <c r="BR6" s="148"/>
      <c r="BS6" s="148"/>
      <c r="BT6" s="217"/>
      <c r="BU6" s="148"/>
      <c r="BV6" s="148"/>
      <c r="BW6" s="148"/>
      <c r="BX6" s="148"/>
      <c r="BY6" s="148"/>
      <c r="BZ6" s="217"/>
      <c r="CA6" s="147">
        <v>0</v>
      </c>
      <c r="CB6" s="217"/>
      <c r="CC6" s="217"/>
      <c r="CD6" s="219"/>
      <c r="CE6" s="148"/>
      <c r="CF6" s="148"/>
      <c r="CG6" s="148"/>
      <c r="CH6" s="217"/>
      <c r="CI6" s="217"/>
      <c r="CJ6" s="219"/>
      <c r="CK6" s="148"/>
      <c r="CL6" s="148"/>
      <c r="CM6" s="148"/>
      <c r="CN6" s="148"/>
      <c r="CO6" s="217"/>
      <c r="CP6" s="9"/>
      <c r="CQ6" s="5">
        <f t="shared" si="0"/>
        <v>0</v>
      </c>
      <c r="CR6" s="21">
        <f t="shared" si="1"/>
        <v>0</v>
      </c>
      <c r="CS6" s="21">
        <f t="shared" si="2"/>
        <v>0</v>
      </c>
      <c r="CT6" s="9">
        <v>44409</v>
      </c>
      <c r="CU6" s="5">
        <f t="shared" si="3"/>
        <v>13200000</v>
      </c>
      <c r="CV6" s="5"/>
      <c r="CW6" s="7"/>
      <c r="DF6"/>
      <c r="DG6" s="7" t="s">
        <v>1118</v>
      </c>
      <c r="DH6" s="7" t="s">
        <v>1038</v>
      </c>
      <c r="DJ6" s="7" t="s">
        <v>1221</v>
      </c>
      <c r="DK6" s="7" t="s">
        <v>1120</v>
      </c>
      <c r="DL6" s="37" t="s">
        <v>1205</v>
      </c>
      <c r="DM6" s="37" t="s">
        <v>1206</v>
      </c>
    </row>
    <row r="7" spans="1:121" ht="25.5" customHeight="1" x14ac:dyDescent="0.25">
      <c r="A7" s="51" t="s">
        <v>545</v>
      </c>
      <c r="B7" s="7">
        <v>2021</v>
      </c>
      <c r="C7" s="11" t="s">
        <v>1222</v>
      </c>
      <c r="D7" s="46" t="s">
        <v>1222</v>
      </c>
      <c r="E7" s="73" t="s">
        <v>705</v>
      </c>
      <c r="G7" s="7" t="s">
        <v>1092</v>
      </c>
      <c r="H7" s="7" t="s">
        <v>1026</v>
      </c>
      <c r="I7" s="7" t="s">
        <v>1027</v>
      </c>
      <c r="J7" s="7" t="s">
        <v>1223</v>
      </c>
      <c r="K7" s="204" t="s">
        <v>1224</v>
      </c>
      <c r="L7" s="7" t="s">
        <v>3012</v>
      </c>
      <c r="M7" s="7" t="s">
        <v>1117</v>
      </c>
      <c r="N7" s="24">
        <v>1086328504</v>
      </c>
      <c r="O7" s="41"/>
      <c r="P7" t="s">
        <v>1225</v>
      </c>
      <c r="Q7" s="7" t="s">
        <v>1029</v>
      </c>
      <c r="R7" t="s">
        <v>1226</v>
      </c>
      <c r="T7" s="7"/>
      <c r="U7" s="7"/>
      <c r="V7" s="13"/>
      <c r="W7" s="7"/>
      <c r="X7" s="7"/>
      <c r="Y7" s="7"/>
      <c r="Z7" s="13">
        <v>3148014072</v>
      </c>
      <c r="AA7" s="13">
        <v>0</v>
      </c>
      <c r="AB7" s="35">
        <v>10</v>
      </c>
      <c r="AD7" s="28">
        <v>44229</v>
      </c>
      <c r="AE7" s="29">
        <v>44229</v>
      </c>
      <c r="AG7" s="9">
        <v>44531</v>
      </c>
      <c r="AH7" s="148">
        <f t="shared" si="4"/>
        <v>6500000</v>
      </c>
      <c r="AI7" s="147">
        <v>65000000</v>
      </c>
      <c r="AJ7" s="147"/>
      <c r="AK7" s="147"/>
      <c r="AL7" s="92" t="s">
        <v>1227</v>
      </c>
      <c r="AM7" s="7" t="s">
        <v>1083</v>
      </c>
      <c r="AN7" s="7">
        <v>12</v>
      </c>
      <c r="AO7" s="148" t="s">
        <v>1228</v>
      </c>
      <c r="AP7" s="148" t="s">
        <v>1202</v>
      </c>
      <c r="AQ7" s="7" t="s">
        <v>1031</v>
      </c>
      <c r="AR7" s="24" t="s">
        <v>1203</v>
      </c>
      <c r="AS7" s="217">
        <v>5</v>
      </c>
      <c r="AT7" s="7">
        <f>IFERROR(VLOOKUP(AS7,#REF!,2,0), )</f>
        <v>0</v>
      </c>
      <c r="AU7" s="7">
        <v>57</v>
      </c>
      <c r="AV7" s="7">
        <f>IFERROR(VLOOKUP(AU7,#REF!,2,0), )</f>
        <v>0</v>
      </c>
      <c r="AW7" s="7">
        <v>2169</v>
      </c>
      <c r="AX7" s="7">
        <f>IFERROR(VLOOKUP(AW7,#REF!,2,0), )</f>
        <v>0</v>
      </c>
      <c r="AY7" s="13"/>
      <c r="AZ7" s="13"/>
      <c r="BA7" s="13"/>
      <c r="BB7" s="13"/>
      <c r="BC7" s="13"/>
      <c r="BD7" s="13"/>
      <c r="BE7" s="13"/>
      <c r="BF7" s="218"/>
      <c r="BG7" s="218"/>
      <c r="BH7" s="218"/>
      <c r="BI7" s="218"/>
      <c r="BJ7" s="218"/>
      <c r="BK7" s="218"/>
      <c r="BL7" s="218"/>
      <c r="BM7" s="218"/>
      <c r="BN7" s="218"/>
      <c r="BO7" s="218"/>
      <c r="BP7" s="5"/>
      <c r="BQ7" s="217"/>
      <c r="BR7" s="148"/>
      <c r="BS7" s="148"/>
      <c r="BT7" s="217"/>
      <c r="BU7" s="148"/>
      <c r="BV7" s="148"/>
      <c r="BW7" s="148"/>
      <c r="BX7" s="148"/>
      <c r="BY7" s="148"/>
      <c r="BZ7" s="217"/>
      <c r="CA7" s="147">
        <v>0</v>
      </c>
      <c r="CB7" s="217"/>
      <c r="CC7" s="217"/>
      <c r="CD7" s="219"/>
      <c r="CE7" s="148"/>
      <c r="CF7" s="148"/>
      <c r="CG7" s="148"/>
      <c r="CH7" s="217"/>
      <c r="CI7" s="217"/>
      <c r="CJ7" s="219"/>
      <c r="CK7" s="148"/>
      <c r="CL7" s="148"/>
      <c r="CM7" s="148"/>
      <c r="CN7" s="148"/>
      <c r="CO7" s="217"/>
      <c r="CP7" s="9"/>
      <c r="CQ7" s="5">
        <f t="shared" si="0"/>
        <v>0</v>
      </c>
      <c r="CR7" s="21">
        <f t="shared" si="1"/>
        <v>0</v>
      </c>
      <c r="CS7" s="21">
        <f t="shared" si="2"/>
        <v>0</v>
      </c>
      <c r="CT7" s="9">
        <v>44531</v>
      </c>
      <c r="CU7" s="5">
        <f t="shared" si="3"/>
        <v>65000000</v>
      </c>
      <c r="CV7" s="5"/>
      <c r="CW7" s="7"/>
      <c r="DF7"/>
      <c r="DG7" s="7" t="s">
        <v>1118</v>
      </c>
      <c r="DH7" s="7" t="s">
        <v>1038</v>
      </c>
      <c r="DJ7" s="7" t="s">
        <v>1204</v>
      </c>
      <c r="DK7" s="7" t="s">
        <v>1214</v>
      </c>
      <c r="DL7" s="37" t="s">
        <v>1205</v>
      </c>
      <c r="DM7" s="37" t="s">
        <v>1206</v>
      </c>
    </row>
    <row r="8" spans="1:121" ht="25.5" customHeight="1" x14ac:dyDescent="0.25">
      <c r="A8" s="51" t="s">
        <v>546</v>
      </c>
      <c r="B8" s="7">
        <v>2021</v>
      </c>
      <c r="C8" s="11" t="s">
        <v>1229</v>
      </c>
      <c r="D8" s="46" t="s">
        <v>1229</v>
      </c>
      <c r="E8" s="73" t="s">
        <v>706</v>
      </c>
      <c r="G8" s="7" t="s">
        <v>1092</v>
      </c>
      <c r="H8" s="7" t="s">
        <v>1026</v>
      </c>
      <c r="I8" s="7" t="s">
        <v>1027</v>
      </c>
      <c r="J8" s="7" t="s">
        <v>1230</v>
      </c>
      <c r="K8" s="204" t="s">
        <v>1231</v>
      </c>
      <c r="L8" s="7" t="s">
        <v>3013</v>
      </c>
      <c r="M8" s="7" t="s">
        <v>1117</v>
      </c>
      <c r="N8" s="24">
        <v>1085294870</v>
      </c>
      <c r="O8" s="41"/>
      <c r="P8" t="s">
        <v>1115</v>
      </c>
      <c r="Q8" s="7" t="s">
        <v>1029</v>
      </c>
      <c r="R8" t="s">
        <v>1226</v>
      </c>
      <c r="T8" s="7"/>
      <c r="U8" s="7"/>
      <c r="V8" s="13"/>
      <c r="W8" s="7"/>
      <c r="X8" s="7"/>
      <c r="Y8" s="7"/>
      <c r="Z8" s="13">
        <v>3168250816</v>
      </c>
      <c r="AA8" s="13">
        <v>0</v>
      </c>
      <c r="AB8" s="35">
        <v>10</v>
      </c>
      <c r="AC8" s="7"/>
      <c r="AD8" s="28">
        <v>44228</v>
      </c>
      <c r="AE8" s="29">
        <v>44229</v>
      </c>
      <c r="AG8" s="9">
        <v>44531</v>
      </c>
      <c r="AH8" s="148">
        <f t="shared" si="4"/>
        <v>6500000</v>
      </c>
      <c r="AI8" s="147">
        <v>65000000</v>
      </c>
      <c r="AJ8" s="147"/>
      <c r="AK8" s="147"/>
      <c r="AL8" s="92" t="s">
        <v>1232</v>
      </c>
      <c r="AM8" s="148" t="s">
        <v>1040</v>
      </c>
      <c r="AN8" s="7">
        <v>9</v>
      </c>
      <c r="AO8" s="148" t="s">
        <v>1233</v>
      </c>
      <c r="AP8" s="148" t="s">
        <v>1202</v>
      </c>
      <c r="AQ8" s="7" t="s">
        <v>1031</v>
      </c>
      <c r="AR8" s="24" t="s">
        <v>1203</v>
      </c>
      <c r="AS8" s="217">
        <v>5</v>
      </c>
      <c r="AT8" s="7">
        <f>IFERROR(VLOOKUP(AS8,#REF!,2,0), )</f>
        <v>0</v>
      </c>
      <c r="AU8" s="7">
        <v>57</v>
      </c>
      <c r="AV8" s="7">
        <f>IFERROR(VLOOKUP(AU8,#REF!,2,0), )</f>
        <v>0</v>
      </c>
      <c r="AW8" s="7">
        <v>2169</v>
      </c>
      <c r="AX8" s="7">
        <f>IFERROR(VLOOKUP(AW8,#REF!,2,0), )</f>
        <v>0</v>
      </c>
      <c r="AY8" s="13">
        <v>1</v>
      </c>
      <c r="AZ8" s="13">
        <v>1</v>
      </c>
      <c r="BA8" s="13">
        <v>1</v>
      </c>
      <c r="BB8" s="13"/>
      <c r="BC8" s="13"/>
      <c r="BD8" s="13"/>
      <c r="BE8" s="13"/>
      <c r="BF8" s="218">
        <v>44553</v>
      </c>
      <c r="BG8" s="218"/>
      <c r="BH8" s="218"/>
      <c r="BI8" s="218"/>
      <c r="BJ8" s="218"/>
      <c r="BK8" s="218"/>
      <c r="BL8" s="218"/>
      <c r="BM8" s="218"/>
      <c r="BN8" s="218"/>
      <c r="BO8" s="218"/>
      <c r="BP8" s="5" t="s">
        <v>1028</v>
      </c>
      <c r="BQ8" s="217">
        <v>79956883</v>
      </c>
      <c r="BR8" s="148" t="s">
        <v>1234</v>
      </c>
      <c r="BS8" s="148"/>
      <c r="BT8" s="217"/>
      <c r="BU8" s="148"/>
      <c r="BV8" s="148"/>
      <c r="BW8" s="148"/>
      <c r="BX8" s="148"/>
      <c r="BY8" s="148"/>
      <c r="BZ8" s="217"/>
      <c r="CA8" s="147">
        <v>9100000</v>
      </c>
      <c r="CB8" s="217">
        <v>1</v>
      </c>
      <c r="CC8" s="217">
        <v>12</v>
      </c>
      <c r="CD8" s="219">
        <v>44574</v>
      </c>
      <c r="CE8" s="148"/>
      <c r="CF8" s="148"/>
      <c r="CG8" s="148"/>
      <c r="CH8" s="217"/>
      <c r="CI8" s="217"/>
      <c r="CJ8" s="219"/>
      <c r="CK8" s="148"/>
      <c r="CL8" s="148"/>
      <c r="CM8" s="148"/>
      <c r="CN8" s="148"/>
      <c r="CO8" s="217"/>
      <c r="CP8" s="9"/>
      <c r="CQ8" s="5">
        <f t="shared" si="0"/>
        <v>9100000</v>
      </c>
      <c r="CR8" s="21">
        <f t="shared" si="1"/>
        <v>1</v>
      </c>
      <c r="CS8" s="21">
        <f t="shared" si="2"/>
        <v>12</v>
      </c>
      <c r="CT8" s="219">
        <v>44574</v>
      </c>
      <c r="CU8" s="5">
        <f t="shared" si="3"/>
        <v>74100000</v>
      </c>
      <c r="CV8" s="5"/>
      <c r="CW8" s="7"/>
      <c r="DF8"/>
      <c r="DG8" s="7" t="s">
        <v>1118</v>
      </c>
      <c r="DH8" s="7" t="s">
        <v>1038</v>
      </c>
      <c r="DJ8" s="7" t="s">
        <v>1119</v>
      </c>
      <c r="DK8" s="7" t="s">
        <v>1214</v>
      </c>
      <c r="DL8" s="37" t="s">
        <v>1205</v>
      </c>
      <c r="DM8" s="37" t="s">
        <v>1206</v>
      </c>
    </row>
    <row r="9" spans="1:121" ht="25.5" customHeight="1" x14ac:dyDescent="0.25">
      <c r="A9" s="51" t="s">
        <v>547</v>
      </c>
      <c r="B9" s="7">
        <v>2021</v>
      </c>
      <c r="C9" s="11" t="s">
        <v>1235</v>
      </c>
      <c r="D9" s="46" t="s">
        <v>1235</v>
      </c>
      <c r="E9" s="73" t="s">
        <v>707</v>
      </c>
      <c r="G9" s="7" t="s">
        <v>1092</v>
      </c>
      <c r="H9" s="7" t="s">
        <v>1026</v>
      </c>
      <c r="I9" s="7" t="s">
        <v>1027</v>
      </c>
      <c r="J9" s="7" t="s">
        <v>1236</v>
      </c>
      <c r="K9" s="204" t="s">
        <v>1131</v>
      </c>
      <c r="L9" s="7" t="s">
        <v>591</v>
      </c>
      <c r="M9" s="7" t="s">
        <v>1117</v>
      </c>
      <c r="N9" s="24">
        <v>52499398</v>
      </c>
      <c r="O9" s="41"/>
      <c r="P9" s="7" t="s">
        <v>1062</v>
      </c>
      <c r="Q9" s="7" t="s">
        <v>1029</v>
      </c>
      <c r="R9" t="s">
        <v>1237</v>
      </c>
      <c r="S9" t="s">
        <v>1238</v>
      </c>
      <c r="T9" s="7"/>
      <c r="U9" s="7"/>
      <c r="V9" s="13"/>
      <c r="W9" s="7"/>
      <c r="X9" s="7"/>
      <c r="Y9" s="7"/>
      <c r="Z9" s="13">
        <v>3164811637</v>
      </c>
      <c r="AA9" s="13">
        <v>0</v>
      </c>
      <c r="AB9" s="35">
        <v>6</v>
      </c>
      <c r="AD9" s="28">
        <v>44229</v>
      </c>
      <c r="AE9" s="29">
        <v>44229</v>
      </c>
      <c r="AG9" s="9">
        <v>44409</v>
      </c>
      <c r="AH9" s="148">
        <f t="shared" si="4"/>
        <v>4150000</v>
      </c>
      <c r="AI9" s="147">
        <v>24900000</v>
      </c>
      <c r="AJ9" s="147"/>
      <c r="AK9" s="147"/>
      <c r="AL9" s="92" t="s">
        <v>1239</v>
      </c>
      <c r="AM9" s="7" t="s">
        <v>1083</v>
      </c>
      <c r="AN9" s="7">
        <v>10</v>
      </c>
      <c r="AO9" s="148" t="s">
        <v>1240</v>
      </c>
      <c r="AP9" s="148" t="s">
        <v>1202</v>
      </c>
      <c r="AQ9" s="7" t="s">
        <v>1031</v>
      </c>
      <c r="AR9" s="24" t="s">
        <v>1203</v>
      </c>
      <c r="AS9" s="217">
        <v>5</v>
      </c>
      <c r="AT9" s="7">
        <f>IFERROR(VLOOKUP(AS9,#REF!,2,0), )</f>
        <v>0</v>
      </c>
      <c r="AU9" s="7">
        <v>57</v>
      </c>
      <c r="AV9" s="7">
        <f>IFERROR(VLOOKUP(AU9,#REF!,2,0), )</f>
        <v>0</v>
      </c>
      <c r="AW9" s="7">
        <v>2169</v>
      </c>
      <c r="AX9" s="7">
        <f>IFERROR(VLOOKUP(AW9,#REF!,2,0), )</f>
        <v>0</v>
      </c>
      <c r="AY9" s="13">
        <v>1</v>
      </c>
      <c r="AZ9" s="13">
        <v>1</v>
      </c>
      <c r="BA9" s="13"/>
      <c r="BB9" s="13"/>
      <c r="BC9" s="13"/>
      <c r="BD9" s="13"/>
      <c r="BE9" s="13"/>
      <c r="BF9" s="218"/>
      <c r="BG9" s="218"/>
      <c r="BH9" s="218"/>
      <c r="BI9" s="218"/>
      <c r="BJ9" s="218"/>
      <c r="BK9" s="218"/>
      <c r="BL9" s="218"/>
      <c r="BM9" s="218"/>
      <c r="BN9" s="218"/>
      <c r="BO9" s="218"/>
      <c r="BP9" s="5"/>
      <c r="BQ9" s="217"/>
      <c r="BR9" s="148"/>
      <c r="BS9" s="148"/>
      <c r="BT9" s="217"/>
      <c r="BU9" s="148"/>
      <c r="BV9" s="148"/>
      <c r="BW9" s="148"/>
      <c r="BX9" s="148"/>
      <c r="BY9" s="148"/>
      <c r="BZ9" s="217"/>
      <c r="CA9" s="147">
        <v>6225000</v>
      </c>
      <c r="CB9" s="217">
        <v>1</v>
      </c>
      <c r="CC9" s="217">
        <v>15</v>
      </c>
      <c r="CD9" s="219">
        <v>44455</v>
      </c>
      <c r="CE9" s="148"/>
      <c r="CF9" s="148"/>
      <c r="CG9" s="148"/>
      <c r="CH9" s="217"/>
      <c r="CI9" s="217"/>
      <c r="CJ9" s="219"/>
      <c r="CK9" s="148"/>
      <c r="CL9" s="148"/>
      <c r="CM9" s="148"/>
      <c r="CN9" s="148"/>
      <c r="CO9" s="217"/>
      <c r="CP9" s="9"/>
      <c r="CQ9" s="5">
        <f t="shared" si="0"/>
        <v>6225000</v>
      </c>
      <c r="CR9" s="21">
        <f t="shared" si="1"/>
        <v>1</v>
      </c>
      <c r="CS9" s="21">
        <f t="shared" si="2"/>
        <v>15</v>
      </c>
      <c r="CT9" s="219">
        <v>44455</v>
      </c>
      <c r="CU9" s="5">
        <f t="shared" si="3"/>
        <v>31125000</v>
      </c>
      <c r="CV9" s="5"/>
      <c r="CW9" s="7"/>
      <c r="DF9"/>
      <c r="DG9" s="7" t="s">
        <v>1118</v>
      </c>
      <c r="DH9" s="7" t="s">
        <v>1038</v>
      </c>
      <c r="DJ9" s="7" t="s">
        <v>1204</v>
      </c>
      <c r="DK9" s="7" t="s">
        <v>1241</v>
      </c>
      <c r="DL9" s="37" t="s">
        <v>1205</v>
      </c>
      <c r="DM9" s="37" t="s">
        <v>1206</v>
      </c>
    </row>
    <row r="10" spans="1:121" ht="25.5" customHeight="1" x14ac:dyDescent="0.25">
      <c r="A10" s="51" t="s">
        <v>549</v>
      </c>
      <c r="B10" s="7">
        <v>2021</v>
      </c>
      <c r="C10" s="11" t="s">
        <v>1242</v>
      </c>
      <c r="D10" s="46" t="s">
        <v>1243</v>
      </c>
      <c r="E10" s="73" t="s">
        <v>708</v>
      </c>
      <c r="G10" s="7" t="s">
        <v>1092</v>
      </c>
      <c r="H10" s="7" t="s">
        <v>1026</v>
      </c>
      <c r="I10" s="7" t="s">
        <v>1027</v>
      </c>
      <c r="J10" s="7" t="s">
        <v>1244</v>
      </c>
      <c r="K10" s="204" t="s">
        <v>1081</v>
      </c>
      <c r="L10" s="7" t="s">
        <v>682</v>
      </c>
      <c r="M10" s="7" t="s">
        <v>1117</v>
      </c>
      <c r="N10" s="24">
        <v>1026263857</v>
      </c>
      <c r="O10" s="41"/>
      <c r="P10" s="7" t="s">
        <v>1062</v>
      </c>
      <c r="Q10" s="7" t="s">
        <v>1029</v>
      </c>
      <c r="R10" t="s">
        <v>1245</v>
      </c>
      <c r="S10" t="s">
        <v>1122</v>
      </c>
      <c r="T10" s="7"/>
      <c r="U10" s="7"/>
      <c r="V10" s="13"/>
      <c r="W10" s="7"/>
      <c r="X10" s="7"/>
      <c r="Y10" s="7"/>
      <c r="Z10" s="23">
        <v>3222609960</v>
      </c>
      <c r="AA10" s="13">
        <v>0</v>
      </c>
      <c r="AB10" s="35">
        <v>10</v>
      </c>
      <c r="AC10" s="7"/>
      <c r="AD10" s="28">
        <v>44253</v>
      </c>
      <c r="AE10" s="29">
        <v>44231</v>
      </c>
      <c r="AG10" s="9">
        <v>44533</v>
      </c>
      <c r="AH10" s="148">
        <f t="shared" si="4"/>
        <v>3000000</v>
      </c>
      <c r="AI10" s="147">
        <v>30000000</v>
      </c>
      <c r="AJ10" s="147"/>
      <c r="AK10" s="147"/>
      <c r="AL10" s="92" t="s">
        <v>1246</v>
      </c>
      <c r="AM10" s="148" t="s">
        <v>1078</v>
      </c>
      <c r="AN10" s="7">
        <v>34</v>
      </c>
      <c r="AO10" s="148" t="s">
        <v>1247</v>
      </c>
      <c r="AP10" s="148" t="s">
        <v>1248</v>
      </c>
      <c r="AQ10" s="7" t="s">
        <v>1031</v>
      </c>
      <c r="AR10" s="220" t="s">
        <v>1203</v>
      </c>
      <c r="AS10" s="217">
        <v>5</v>
      </c>
      <c r="AT10" s="7">
        <f>IFERROR(VLOOKUP(AS10,#REF!,2,0), )</f>
        <v>0</v>
      </c>
      <c r="AU10" s="7">
        <v>57</v>
      </c>
      <c r="AV10" s="7">
        <f>IFERROR(VLOOKUP(AU10,#REF!,2,0), )</f>
        <v>0</v>
      </c>
      <c r="AW10" s="7">
        <v>2169</v>
      </c>
      <c r="AX10" s="7">
        <f>IFERROR(VLOOKUP(AW10,#REF!,2,0), )</f>
        <v>0</v>
      </c>
      <c r="AY10" s="13">
        <v>1</v>
      </c>
      <c r="AZ10" s="13">
        <v>1</v>
      </c>
      <c r="BA10" s="13"/>
      <c r="BB10" s="13"/>
      <c r="BC10" s="13"/>
      <c r="BD10" s="13"/>
      <c r="BE10" s="13"/>
      <c r="BF10" s="218"/>
      <c r="BG10" s="218"/>
      <c r="BH10" s="218"/>
      <c r="BI10" s="218"/>
      <c r="BJ10" s="218"/>
      <c r="BK10" s="218"/>
      <c r="BL10" s="218"/>
      <c r="BM10" s="218"/>
      <c r="BN10" s="218"/>
      <c r="BO10" s="218"/>
      <c r="BP10" s="5"/>
      <c r="BQ10" s="217"/>
      <c r="BR10" s="148"/>
      <c r="BS10" s="148"/>
      <c r="BT10" s="217"/>
      <c r="BU10" s="148"/>
      <c r="BV10" s="148"/>
      <c r="BW10" s="148"/>
      <c r="BX10" s="148"/>
      <c r="BY10" s="148"/>
      <c r="BZ10" s="217"/>
      <c r="CA10" s="147">
        <v>2800000</v>
      </c>
      <c r="CB10" s="217">
        <v>0</v>
      </c>
      <c r="CC10" s="217">
        <v>28</v>
      </c>
      <c r="CD10" s="219">
        <v>44561</v>
      </c>
      <c r="CE10" s="148"/>
      <c r="CF10" s="148"/>
      <c r="CG10" s="148"/>
      <c r="CH10" s="217"/>
      <c r="CI10" s="217"/>
      <c r="CJ10" s="219"/>
      <c r="CK10" s="148"/>
      <c r="CL10" s="148"/>
      <c r="CM10" s="148"/>
      <c r="CN10" s="148"/>
      <c r="CO10" s="217"/>
      <c r="CP10" s="9"/>
      <c r="CQ10" s="5">
        <f t="shared" ref="CQ10:CQ73" si="5">+CA10+CG10+CM10</f>
        <v>2800000</v>
      </c>
      <c r="CR10" s="21">
        <f t="shared" si="1"/>
        <v>0</v>
      </c>
      <c r="CS10" s="21">
        <f t="shared" si="2"/>
        <v>28</v>
      </c>
      <c r="CT10" s="219">
        <v>44561</v>
      </c>
      <c r="CU10" s="5">
        <f t="shared" si="3"/>
        <v>32800000</v>
      </c>
      <c r="CV10" s="5"/>
      <c r="CW10" s="7"/>
      <c r="DF10"/>
      <c r="DG10" s="7" t="s">
        <v>1118</v>
      </c>
      <c r="DH10" s="7" t="s">
        <v>1038</v>
      </c>
      <c r="DJ10" s="7" t="s">
        <v>1119</v>
      </c>
      <c r="DK10" s="7" t="s">
        <v>1120</v>
      </c>
      <c r="DL10" s="37" t="s">
        <v>1205</v>
      </c>
      <c r="DM10" s="37" t="s">
        <v>1206</v>
      </c>
    </row>
    <row r="11" spans="1:121" ht="25.5" customHeight="1" x14ac:dyDescent="0.25">
      <c r="A11" s="51" t="s">
        <v>550</v>
      </c>
      <c r="B11" s="7">
        <v>2021</v>
      </c>
      <c r="C11" s="11" t="s">
        <v>1249</v>
      </c>
      <c r="D11" s="46" t="s">
        <v>1250</v>
      </c>
      <c r="E11" s="73" t="s">
        <v>709</v>
      </c>
      <c r="G11" s="7" t="s">
        <v>1092</v>
      </c>
      <c r="H11" s="7" t="s">
        <v>1026</v>
      </c>
      <c r="I11" s="7" t="s">
        <v>1027</v>
      </c>
      <c r="J11" s="7" t="s">
        <v>1251</v>
      </c>
      <c r="K11" s="204" t="s">
        <v>1252</v>
      </c>
      <c r="L11" s="7" t="s">
        <v>3014</v>
      </c>
      <c r="M11" s="7" t="s">
        <v>1117</v>
      </c>
      <c r="N11" s="24">
        <v>1032472000</v>
      </c>
      <c r="O11" s="41"/>
      <c r="P11" s="7" t="s">
        <v>1062</v>
      </c>
      <c r="Q11" s="7" t="s">
        <v>1029</v>
      </c>
      <c r="R11" t="s">
        <v>1253</v>
      </c>
      <c r="T11" s="7"/>
      <c r="U11" s="7"/>
      <c r="V11" s="13"/>
      <c r="W11" s="7"/>
      <c r="X11" s="7"/>
      <c r="Y11" s="7"/>
      <c r="Z11" s="13" t="s">
        <v>1254</v>
      </c>
      <c r="AA11" s="13">
        <v>0</v>
      </c>
      <c r="AB11" s="35">
        <v>6</v>
      </c>
      <c r="AD11" s="28">
        <v>44230</v>
      </c>
      <c r="AE11" s="29">
        <v>44230</v>
      </c>
      <c r="AG11" s="9">
        <v>44410</v>
      </c>
      <c r="AH11" s="148">
        <f t="shared" si="4"/>
        <v>4250000</v>
      </c>
      <c r="AI11" s="147">
        <v>25500000</v>
      </c>
      <c r="AJ11" s="147"/>
      <c r="AK11" s="147"/>
      <c r="AL11" s="92" t="s">
        <v>1255</v>
      </c>
      <c r="AM11" s="148" t="s">
        <v>1036</v>
      </c>
      <c r="AN11" s="7">
        <v>21</v>
      </c>
      <c r="AO11" s="148" t="s">
        <v>1256</v>
      </c>
      <c r="AP11" s="148" t="s">
        <v>1257</v>
      </c>
      <c r="AQ11" s="7" t="s">
        <v>1031</v>
      </c>
      <c r="AR11" s="220" t="s">
        <v>1203</v>
      </c>
      <c r="AS11" s="217">
        <v>5</v>
      </c>
      <c r="AT11" s="7">
        <f>IFERROR(VLOOKUP(AS11,#REF!,2,0), )</f>
        <v>0</v>
      </c>
      <c r="AU11" s="7">
        <v>57</v>
      </c>
      <c r="AV11" s="7">
        <f>IFERROR(VLOOKUP(AU11,#REF!,2,0), )</f>
        <v>0</v>
      </c>
      <c r="AW11" s="7">
        <v>2169</v>
      </c>
      <c r="AX11" s="7">
        <f>IFERROR(VLOOKUP(AW11,#REF!,2,0), )</f>
        <v>0</v>
      </c>
      <c r="AY11" s="13"/>
      <c r="AZ11" s="13"/>
      <c r="BA11" s="13"/>
      <c r="BB11" s="13"/>
      <c r="BC11" s="13"/>
      <c r="BD11" s="13"/>
      <c r="BE11" s="13"/>
      <c r="BF11" s="218"/>
      <c r="BG11" s="218"/>
      <c r="BH11" s="218"/>
      <c r="BI11" s="218"/>
      <c r="BJ11" s="218"/>
      <c r="BK11" s="218"/>
      <c r="BL11" s="218"/>
      <c r="BM11" s="218"/>
      <c r="BN11" s="218"/>
      <c r="BO11" s="218"/>
      <c r="BP11" s="5"/>
      <c r="BQ11" s="217"/>
      <c r="BR11" s="148"/>
      <c r="BS11" s="148"/>
      <c r="BT11" s="217"/>
      <c r="BU11" s="148"/>
      <c r="BV11" s="148"/>
      <c r="BW11" s="148"/>
      <c r="BX11" s="148"/>
      <c r="BY11" s="148"/>
      <c r="BZ11" s="217"/>
      <c r="CA11" s="147">
        <v>0</v>
      </c>
      <c r="CB11" s="217"/>
      <c r="CC11" s="217"/>
      <c r="CD11" s="219"/>
      <c r="CE11" s="148"/>
      <c r="CF11" s="148"/>
      <c r="CG11" s="148"/>
      <c r="CH11" s="217"/>
      <c r="CI11" s="217"/>
      <c r="CJ11" s="219"/>
      <c r="CK11" s="148"/>
      <c r="CL11" s="148"/>
      <c r="CM11" s="148"/>
      <c r="CN11" s="148"/>
      <c r="CO11" s="217"/>
      <c r="CP11" s="9"/>
      <c r="CQ11" s="5">
        <f t="shared" si="5"/>
        <v>0</v>
      </c>
      <c r="CR11" s="21">
        <f t="shared" si="1"/>
        <v>0</v>
      </c>
      <c r="CS11" s="21">
        <f t="shared" si="2"/>
        <v>0</v>
      </c>
      <c r="CT11" s="9">
        <v>44410</v>
      </c>
      <c r="CU11" s="5">
        <f t="shared" si="3"/>
        <v>25500000</v>
      </c>
      <c r="CV11" s="5"/>
      <c r="CW11" s="7"/>
      <c r="DF11"/>
      <c r="DG11" s="7" t="s">
        <v>1118</v>
      </c>
      <c r="DH11" s="7" t="s">
        <v>1038</v>
      </c>
      <c r="DJ11" s="7" t="s">
        <v>1221</v>
      </c>
      <c r="DK11" s="7" t="s">
        <v>1120</v>
      </c>
      <c r="DL11" s="37" t="s">
        <v>1205</v>
      </c>
      <c r="DM11" s="37" t="s">
        <v>1206</v>
      </c>
    </row>
    <row r="12" spans="1:121" ht="25.5" customHeight="1" x14ac:dyDescent="0.25">
      <c r="A12" s="51" t="s">
        <v>551</v>
      </c>
      <c r="B12" s="7">
        <v>2021</v>
      </c>
      <c r="C12" s="11" t="s">
        <v>1258</v>
      </c>
      <c r="D12" s="46" t="s">
        <v>1259</v>
      </c>
      <c r="E12" s="73" t="s">
        <v>710</v>
      </c>
      <c r="G12" s="7" t="s">
        <v>1092</v>
      </c>
      <c r="H12" s="7" t="s">
        <v>1026</v>
      </c>
      <c r="I12" s="7" t="s">
        <v>1027</v>
      </c>
      <c r="J12" s="7" t="s">
        <v>1260</v>
      </c>
      <c r="K12" s="204" t="s">
        <v>1261</v>
      </c>
      <c r="L12" s="7" t="s">
        <v>3015</v>
      </c>
      <c r="M12" s="7" t="s">
        <v>1117</v>
      </c>
      <c r="N12" s="24">
        <v>1030525081</v>
      </c>
      <c r="O12" s="41"/>
      <c r="P12" s="7" t="s">
        <v>1062</v>
      </c>
      <c r="Q12" s="7" t="s">
        <v>1029</v>
      </c>
      <c r="R12" t="s">
        <v>1177</v>
      </c>
      <c r="T12" s="7"/>
      <c r="U12" s="7"/>
      <c r="V12" s="13"/>
      <c r="W12" s="7"/>
      <c r="X12" s="7"/>
      <c r="Y12" s="7"/>
      <c r="Z12" s="23">
        <v>3118402452</v>
      </c>
      <c r="AA12" s="13">
        <v>0</v>
      </c>
      <c r="AB12" s="35">
        <v>6</v>
      </c>
      <c r="AC12" s="7"/>
      <c r="AD12" s="28">
        <v>44230</v>
      </c>
      <c r="AE12" s="29">
        <v>44230</v>
      </c>
      <c r="AG12" s="9">
        <v>44410</v>
      </c>
      <c r="AH12" s="148">
        <f t="shared" si="4"/>
        <v>4250000</v>
      </c>
      <c r="AI12" s="147">
        <v>25500000</v>
      </c>
      <c r="AJ12" s="147"/>
      <c r="AK12" s="147"/>
      <c r="AL12" s="92" t="s">
        <v>1262</v>
      </c>
      <c r="AM12" s="7" t="s">
        <v>1083</v>
      </c>
      <c r="AN12" s="7">
        <v>22</v>
      </c>
      <c r="AO12" s="148" t="s">
        <v>1263</v>
      </c>
      <c r="AP12" s="148" t="s">
        <v>1257</v>
      </c>
      <c r="AQ12" s="7" t="s">
        <v>1031</v>
      </c>
      <c r="AR12" s="220" t="s">
        <v>1203</v>
      </c>
      <c r="AS12" s="217">
        <v>5</v>
      </c>
      <c r="AT12" s="7">
        <f>IFERROR(VLOOKUP(AS12,#REF!,2,0), )</f>
        <v>0</v>
      </c>
      <c r="AU12" s="7">
        <v>57</v>
      </c>
      <c r="AV12" s="7">
        <f>IFERROR(VLOOKUP(AU12,#REF!,2,0), )</f>
        <v>0</v>
      </c>
      <c r="AW12" s="7">
        <v>2169</v>
      </c>
      <c r="AX12" s="7">
        <f>IFERROR(VLOOKUP(AW12,#REF!,2,0), )</f>
        <v>0</v>
      </c>
      <c r="AY12" s="13">
        <v>2</v>
      </c>
      <c r="AZ12" s="13">
        <v>2</v>
      </c>
      <c r="BA12" s="13"/>
      <c r="BB12" s="13"/>
      <c r="BC12" s="13"/>
      <c r="BD12" s="13"/>
      <c r="BE12" s="13"/>
      <c r="BF12" s="218"/>
      <c r="BG12" s="218"/>
      <c r="BH12" s="218"/>
      <c r="BI12" s="218"/>
      <c r="BJ12" s="218"/>
      <c r="BK12" s="218"/>
      <c r="BL12" s="218"/>
      <c r="BM12" s="218"/>
      <c r="BN12" s="218"/>
      <c r="BO12" s="218"/>
      <c r="BP12" s="5"/>
      <c r="BQ12" s="217"/>
      <c r="BR12" s="148"/>
      <c r="BS12" s="148"/>
      <c r="BT12" s="217"/>
      <c r="BU12" s="148"/>
      <c r="BV12" s="148"/>
      <c r="BW12" s="148"/>
      <c r="BX12" s="148"/>
      <c r="BY12" s="148"/>
      <c r="BZ12" s="217"/>
      <c r="CA12" s="147">
        <v>6375000</v>
      </c>
      <c r="CB12" s="217">
        <v>1</v>
      </c>
      <c r="CC12" s="217">
        <v>15</v>
      </c>
      <c r="CD12" s="219">
        <v>44456</v>
      </c>
      <c r="CE12" s="148"/>
      <c r="CF12" s="148"/>
      <c r="CG12" s="148">
        <v>2125000</v>
      </c>
      <c r="CH12" s="217">
        <v>0</v>
      </c>
      <c r="CI12" s="217">
        <v>15</v>
      </c>
      <c r="CJ12" s="219">
        <v>44471</v>
      </c>
      <c r="CK12" s="148"/>
      <c r="CL12" s="148"/>
      <c r="CM12" s="148"/>
      <c r="CN12" s="148"/>
      <c r="CO12" s="217"/>
      <c r="CP12" s="9"/>
      <c r="CQ12" s="5">
        <f t="shared" si="5"/>
        <v>8500000</v>
      </c>
      <c r="CR12" s="21">
        <f t="shared" si="1"/>
        <v>1</v>
      </c>
      <c r="CS12" s="21">
        <f t="shared" si="2"/>
        <v>30</v>
      </c>
      <c r="CT12" s="232">
        <v>44471</v>
      </c>
      <c r="CU12" s="5">
        <f t="shared" si="3"/>
        <v>34000000</v>
      </c>
      <c r="CV12" s="5"/>
      <c r="CW12" s="7"/>
      <c r="DF12"/>
      <c r="DG12" s="7" t="s">
        <v>1118</v>
      </c>
      <c r="DH12" s="7" t="s">
        <v>1038</v>
      </c>
      <c r="DJ12" s="7" t="s">
        <v>1119</v>
      </c>
      <c r="DK12" s="7" t="s">
        <v>1120</v>
      </c>
      <c r="DL12" s="37" t="s">
        <v>1205</v>
      </c>
      <c r="DM12" s="37" t="s">
        <v>1206</v>
      </c>
    </row>
    <row r="13" spans="1:121" ht="25.5" customHeight="1" x14ac:dyDescent="0.25">
      <c r="A13" s="51" t="s">
        <v>552</v>
      </c>
      <c r="B13" s="7">
        <v>2021</v>
      </c>
      <c r="C13" s="11" t="s">
        <v>1264</v>
      </c>
      <c r="D13" s="46" t="s">
        <v>1265</v>
      </c>
      <c r="E13" s="73" t="s">
        <v>711</v>
      </c>
      <c r="G13" s="7" t="s">
        <v>1092</v>
      </c>
      <c r="H13" s="7" t="s">
        <v>1026</v>
      </c>
      <c r="I13" s="7" t="s">
        <v>1027</v>
      </c>
      <c r="J13" s="7" t="s">
        <v>1266</v>
      </c>
      <c r="K13" s="204" t="s">
        <v>1267</v>
      </c>
      <c r="L13" s="7" t="s">
        <v>3016</v>
      </c>
      <c r="M13" s="7" t="s">
        <v>1117</v>
      </c>
      <c r="N13" s="24">
        <v>79136548</v>
      </c>
      <c r="O13" s="41"/>
      <c r="P13" t="s">
        <v>1105</v>
      </c>
      <c r="Q13" s="7" t="s">
        <v>1029</v>
      </c>
      <c r="R13" t="s">
        <v>1199</v>
      </c>
      <c r="T13" s="7"/>
      <c r="U13" s="7"/>
      <c r="V13" s="13"/>
      <c r="W13" s="7"/>
      <c r="X13" s="7"/>
      <c r="Y13" s="7"/>
      <c r="Z13" s="13">
        <v>3118462395</v>
      </c>
      <c r="AA13" s="13">
        <v>0</v>
      </c>
      <c r="AB13" s="35">
        <v>10</v>
      </c>
      <c r="AD13" s="28">
        <v>44235</v>
      </c>
      <c r="AE13" s="29">
        <v>44235</v>
      </c>
      <c r="AG13" s="222">
        <v>44539</v>
      </c>
      <c r="AH13" s="148">
        <f t="shared" si="4"/>
        <v>2500000</v>
      </c>
      <c r="AI13" s="147">
        <v>25000000</v>
      </c>
      <c r="AJ13" s="147"/>
      <c r="AK13" s="147"/>
      <c r="AL13" s="92" t="s">
        <v>1268</v>
      </c>
      <c r="AM13" s="7" t="s">
        <v>1083</v>
      </c>
      <c r="AN13" s="7">
        <v>155</v>
      </c>
      <c r="AO13" s="148" t="s">
        <v>1269</v>
      </c>
      <c r="AP13" s="148" t="s">
        <v>1270</v>
      </c>
      <c r="AQ13" s="7" t="s">
        <v>1031</v>
      </c>
      <c r="AR13" s="220" t="s">
        <v>1203</v>
      </c>
      <c r="AS13" s="217">
        <v>5</v>
      </c>
      <c r="AT13" s="7">
        <f>IFERROR(VLOOKUP(AS13,#REF!,2,0), )</f>
        <v>0</v>
      </c>
      <c r="AU13" s="7">
        <v>57</v>
      </c>
      <c r="AV13" s="7">
        <f>IFERROR(VLOOKUP(AU13,#REF!,2,0), )</f>
        <v>0</v>
      </c>
      <c r="AW13" s="7">
        <v>2169</v>
      </c>
      <c r="AX13" s="7">
        <f>IFERROR(VLOOKUP(AW13,#REF!,2,0), )</f>
        <v>0</v>
      </c>
      <c r="AY13" s="13">
        <v>1</v>
      </c>
      <c r="AZ13" s="13">
        <v>1</v>
      </c>
      <c r="BA13" s="13">
        <v>1</v>
      </c>
      <c r="BB13" s="13">
        <v>2</v>
      </c>
      <c r="BC13" s="13"/>
      <c r="BD13" s="13"/>
      <c r="BE13" s="13"/>
      <c r="BF13" s="218">
        <v>44510</v>
      </c>
      <c r="BG13" s="218"/>
      <c r="BH13" s="218"/>
      <c r="BI13" s="218">
        <v>44299</v>
      </c>
      <c r="BJ13" s="218">
        <v>44504</v>
      </c>
      <c r="BK13" s="218"/>
      <c r="BL13" s="218"/>
      <c r="BM13" s="218">
        <v>44301</v>
      </c>
      <c r="BN13" s="218">
        <v>44510</v>
      </c>
      <c r="BO13" s="218"/>
      <c r="BP13" s="5" t="s">
        <v>1028</v>
      </c>
      <c r="BQ13" s="217">
        <v>79445643</v>
      </c>
      <c r="BR13" s="148" t="s">
        <v>1046</v>
      </c>
      <c r="BS13" s="148"/>
      <c r="BT13" s="217"/>
      <c r="BU13" s="148"/>
      <c r="BV13" s="148"/>
      <c r="BW13" s="148"/>
      <c r="BX13" s="148"/>
      <c r="BY13" s="148"/>
      <c r="BZ13" s="217"/>
      <c r="CA13" s="147">
        <v>1916666</v>
      </c>
      <c r="CB13" s="217">
        <v>0</v>
      </c>
      <c r="CC13" s="217">
        <v>23</v>
      </c>
      <c r="CD13" s="219">
        <v>44561</v>
      </c>
      <c r="CE13" s="148"/>
      <c r="CF13" s="148"/>
      <c r="CG13" s="148"/>
      <c r="CH13" s="217"/>
      <c r="CI13" s="217"/>
      <c r="CJ13" s="219"/>
      <c r="CK13" s="148"/>
      <c r="CL13" s="148"/>
      <c r="CM13" s="148"/>
      <c r="CN13" s="148"/>
      <c r="CO13" s="217"/>
      <c r="CP13" s="9"/>
      <c r="CQ13" s="5">
        <f t="shared" si="5"/>
        <v>1916666</v>
      </c>
      <c r="CR13" s="21">
        <f t="shared" si="1"/>
        <v>0</v>
      </c>
      <c r="CS13" s="21">
        <f t="shared" si="2"/>
        <v>23</v>
      </c>
      <c r="CT13" s="219">
        <v>44561</v>
      </c>
      <c r="CU13" s="5">
        <f t="shared" si="3"/>
        <v>26916666</v>
      </c>
      <c r="CV13" s="5"/>
      <c r="CW13" s="7"/>
      <c r="DF13"/>
      <c r="DG13" s="7" t="s">
        <v>1118</v>
      </c>
      <c r="DH13" s="7" t="s">
        <v>1038</v>
      </c>
      <c r="DJ13" s="7" t="s">
        <v>1119</v>
      </c>
      <c r="DK13" s="7" t="s">
        <v>1271</v>
      </c>
      <c r="DL13" s="37" t="s">
        <v>1272</v>
      </c>
      <c r="DM13" s="37" t="s">
        <v>1273</v>
      </c>
    </row>
    <row r="14" spans="1:121" ht="25.5" customHeight="1" x14ac:dyDescent="0.25">
      <c r="A14" s="51" t="s">
        <v>553</v>
      </c>
      <c r="B14" s="7">
        <v>2021</v>
      </c>
      <c r="C14" s="11" t="s">
        <v>1274</v>
      </c>
      <c r="D14" s="46" t="s">
        <v>1275</v>
      </c>
      <c r="E14" s="73" t="s">
        <v>712</v>
      </c>
      <c r="G14" s="7" t="s">
        <v>1092</v>
      </c>
      <c r="H14" s="7" t="s">
        <v>1026</v>
      </c>
      <c r="I14" s="7" t="s">
        <v>1027</v>
      </c>
      <c r="J14" s="7" t="s">
        <v>1276</v>
      </c>
      <c r="K14" s="204" t="s">
        <v>1277</v>
      </c>
      <c r="L14" s="7" t="s">
        <v>3017</v>
      </c>
      <c r="M14" s="7" t="s">
        <v>1117</v>
      </c>
      <c r="N14" s="24">
        <v>80794862</v>
      </c>
      <c r="O14" s="41"/>
      <c r="P14" s="7" t="s">
        <v>1062</v>
      </c>
      <c r="Q14" s="7" t="s">
        <v>1029</v>
      </c>
      <c r="R14" t="s">
        <v>1278</v>
      </c>
      <c r="S14" t="s">
        <v>1035</v>
      </c>
      <c r="T14" s="7"/>
      <c r="U14" s="7"/>
      <c r="V14" s="13"/>
      <c r="W14" s="7"/>
      <c r="X14" s="7"/>
      <c r="Y14" s="7"/>
      <c r="Z14" s="13">
        <v>3003179366</v>
      </c>
      <c r="AA14" s="13">
        <v>0</v>
      </c>
      <c r="AB14" s="35">
        <v>10</v>
      </c>
      <c r="AC14" s="7"/>
      <c r="AD14" s="28">
        <v>44230</v>
      </c>
      <c r="AE14" s="29">
        <v>44231</v>
      </c>
      <c r="AG14" s="9">
        <v>44533</v>
      </c>
      <c r="AH14" s="148">
        <f t="shared" si="4"/>
        <v>6500000</v>
      </c>
      <c r="AI14" s="147">
        <v>65000000</v>
      </c>
      <c r="AJ14" s="147"/>
      <c r="AK14" s="147"/>
      <c r="AL14" s="92" t="s">
        <v>1279</v>
      </c>
      <c r="AM14" s="7" t="s">
        <v>1083</v>
      </c>
      <c r="AN14" s="7">
        <v>23</v>
      </c>
      <c r="AO14" s="148" t="s">
        <v>1280</v>
      </c>
      <c r="AP14" s="148" t="s">
        <v>1257</v>
      </c>
      <c r="AQ14" s="7" t="s">
        <v>1031</v>
      </c>
      <c r="AR14" s="220" t="s">
        <v>1203</v>
      </c>
      <c r="AS14" s="217">
        <v>5</v>
      </c>
      <c r="AT14" s="7">
        <f>IFERROR(VLOOKUP(AS14,#REF!,2,0), )</f>
        <v>0</v>
      </c>
      <c r="AU14" s="7">
        <v>57</v>
      </c>
      <c r="AV14" s="7">
        <f>IFERROR(VLOOKUP(AU14,#REF!,2,0), )</f>
        <v>0</v>
      </c>
      <c r="AW14" s="7">
        <v>2169</v>
      </c>
      <c r="AX14" s="7">
        <f>IFERROR(VLOOKUP(AW14,#REF!,2,0), )</f>
        <v>0</v>
      </c>
      <c r="AY14" s="13"/>
      <c r="AZ14" s="13"/>
      <c r="BA14" s="13"/>
      <c r="BB14" s="13"/>
      <c r="BC14" s="13"/>
      <c r="BD14" s="13"/>
      <c r="BE14" s="13"/>
      <c r="BF14" s="218"/>
      <c r="BG14" s="218"/>
      <c r="BH14" s="218"/>
      <c r="BI14" s="218"/>
      <c r="BJ14" s="218"/>
      <c r="BK14" s="218"/>
      <c r="BL14" s="218"/>
      <c r="BM14" s="218"/>
      <c r="BN14" s="218"/>
      <c r="BO14" s="218"/>
      <c r="BP14" s="5"/>
      <c r="BQ14" s="217"/>
      <c r="BR14" s="148"/>
      <c r="BS14" s="148"/>
      <c r="BT14" s="217"/>
      <c r="BU14" s="148"/>
      <c r="BV14" s="148"/>
      <c r="BW14" s="148"/>
      <c r="BX14" s="148"/>
      <c r="BY14" s="148"/>
      <c r="BZ14" s="217"/>
      <c r="CA14" s="147">
        <v>0</v>
      </c>
      <c r="CB14" s="217"/>
      <c r="CC14" s="217"/>
      <c r="CD14" s="219"/>
      <c r="CE14" s="148"/>
      <c r="CF14" s="148"/>
      <c r="CG14" s="148"/>
      <c r="CH14" s="217"/>
      <c r="CI14" s="217"/>
      <c r="CJ14" s="219"/>
      <c r="CK14" s="148"/>
      <c r="CL14" s="148"/>
      <c r="CM14" s="148"/>
      <c r="CN14" s="148"/>
      <c r="CO14" s="217"/>
      <c r="CP14" s="9"/>
      <c r="CQ14" s="5">
        <f t="shared" si="5"/>
        <v>0</v>
      </c>
      <c r="CR14" s="21">
        <f t="shared" si="1"/>
        <v>0</v>
      </c>
      <c r="CS14" s="21">
        <f t="shared" si="2"/>
        <v>0</v>
      </c>
      <c r="CT14" s="9">
        <v>44533</v>
      </c>
      <c r="CU14" s="5">
        <f t="shared" si="3"/>
        <v>65000000</v>
      </c>
      <c r="CV14" s="5"/>
      <c r="CW14" s="7"/>
      <c r="DF14"/>
      <c r="DG14" s="7" t="s">
        <v>1118</v>
      </c>
      <c r="DH14" s="7" t="s">
        <v>1038</v>
      </c>
      <c r="DJ14" s="7" t="s">
        <v>1221</v>
      </c>
      <c r="DK14" s="7" t="s">
        <v>1214</v>
      </c>
      <c r="DL14" s="37" t="s">
        <v>1205</v>
      </c>
      <c r="DM14" s="37" t="s">
        <v>1206</v>
      </c>
    </row>
    <row r="15" spans="1:121" ht="25.5" customHeight="1" x14ac:dyDescent="0.25">
      <c r="A15" s="51" t="s">
        <v>554</v>
      </c>
      <c r="B15" s="7">
        <v>2021</v>
      </c>
      <c r="C15" s="11" t="s">
        <v>1281</v>
      </c>
      <c r="D15" s="46" t="s">
        <v>1281</v>
      </c>
      <c r="E15" s="73" t="s">
        <v>713</v>
      </c>
      <c r="G15" s="7" t="s">
        <v>1092</v>
      </c>
      <c r="H15" s="7" t="s">
        <v>1026</v>
      </c>
      <c r="I15" s="7" t="s">
        <v>1027</v>
      </c>
      <c r="J15" s="7" t="s">
        <v>1282</v>
      </c>
      <c r="K15" s="204" t="s">
        <v>1130</v>
      </c>
      <c r="L15" s="7" t="s">
        <v>3018</v>
      </c>
      <c r="M15" s="7" t="s">
        <v>1117</v>
      </c>
      <c r="N15" s="24">
        <v>1016063292</v>
      </c>
      <c r="O15" s="41"/>
      <c r="P15" s="7" t="s">
        <v>1062</v>
      </c>
      <c r="Q15" s="7" t="s">
        <v>1029</v>
      </c>
      <c r="R15" t="s">
        <v>1278</v>
      </c>
      <c r="T15" s="7"/>
      <c r="U15" s="7"/>
      <c r="V15" s="13"/>
      <c r="W15" s="7"/>
      <c r="X15" s="7"/>
      <c r="Y15" s="7"/>
      <c r="Z15" s="13">
        <v>3194519093</v>
      </c>
      <c r="AA15" s="13">
        <v>0</v>
      </c>
      <c r="AB15" s="35">
        <v>6</v>
      </c>
      <c r="AD15" s="28">
        <v>44235</v>
      </c>
      <c r="AE15" s="29">
        <v>44235</v>
      </c>
      <c r="AG15" s="9">
        <v>44415</v>
      </c>
      <c r="AH15" s="148">
        <f t="shared" si="4"/>
        <v>4250000</v>
      </c>
      <c r="AI15" s="147">
        <v>25500000</v>
      </c>
      <c r="AJ15" s="147"/>
      <c r="AK15" s="147"/>
      <c r="AL15" s="92" t="s">
        <v>1283</v>
      </c>
      <c r="AM15" s="7" t="s">
        <v>1083</v>
      </c>
      <c r="AN15" s="7">
        <v>156</v>
      </c>
      <c r="AO15" s="148" t="s">
        <v>1284</v>
      </c>
      <c r="AP15" s="148" t="s">
        <v>1270</v>
      </c>
      <c r="AQ15" s="7" t="s">
        <v>1031</v>
      </c>
      <c r="AR15" s="220" t="s">
        <v>1203</v>
      </c>
      <c r="AS15" s="217">
        <v>5</v>
      </c>
      <c r="AT15" s="7">
        <f>IFERROR(VLOOKUP(AS15,#REF!,2,0), )</f>
        <v>0</v>
      </c>
      <c r="AU15" s="7">
        <v>57</v>
      </c>
      <c r="AV15" s="7">
        <f>IFERROR(VLOOKUP(AU15,#REF!,2,0), )</f>
        <v>0</v>
      </c>
      <c r="AW15" s="7">
        <v>2169</v>
      </c>
      <c r="AX15" s="7">
        <f>IFERROR(VLOOKUP(AW15,#REF!,2,0), )</f>
        <v>0</v>
      </c>
      <c r="AY15" s="13">
        <v>2</v>
      </c>
      <c r="AZ15" s="13">
        <v>2</v>
      </c>
      <c r="BA15" s="13">
        <v>1</v>
      </c>
      <c r="BB15" s="13"/>
      <c r="BC15" s="13"/>
      <c r="BD15" s="13"/>
      <c r="BE15" s="13"/>
      <c r="BF15" s="218">
        <v>44483</v>
      </c>
      <c r="BG15" s="218"/>
      <c r="BH15" s="218"/>
      <c r="BI15" s="218"/>
      <c r="BJ15" s="218"/>
      <c r="BK15" s="218"/>
      <c r="BL15" s="218"/>
      <c r="BM15" s="218"/>
      <c r="BN15" s="218"/>
      <c r="BO15" s="218"/>
      <c r="BP15" s="5" t="s">
        <v>1028</v>
      </c>
      <c r="BQ15" s="217">
        <v>1014219762</v>
      </c>
      <c r="BR15" s="148" t="s">
        <v>1061</v>
      </c>
      <c r="BS15" s="148"/>
      <c r="BT15" s="217"/>
      <c r="BU15" s="148"/>
      <c r="BV15" s="148"/>
      <c r="BW15" s="148"/>
      <c r="BX15" s="148"/>
      <c r="BY15" s="148"/>
      <c r="BZ15" s="217"/>
      <c r="CA15" s="147">
        <v>4250000</v>
      </c>
      <c r="CB15" s="217">
        <v>1</v>
      </c>
      <c r="CC15" s="217"/>
      <c r="CD15" s="219">
        <v>44446</v>
      </c>
      <c r="CE15" s="148"/>
      <c r="CF15" s="148"/>
      <c r="CG15" s="148">
        <v>8500000</v>
      </c>
      <c r="CH15" s="217">
        <v>2</v>
      </c>
      <c r="CI15" s="217"/>
      <c r="CJ15" s="219">
        <v>44507</v>
      </c>
      <c r="CK15" s="148"/>
      <c r="CL15" s="148"/>
      <c r="CM15" s="148"/>
      <c r="CN15" s="148"/>
      <c r="CO15" s="217"/>
      <c r="CP15" s="9"/>
      <c r="CQ15" s="5">
        <f t="shared" si="5"/>
        <v>12750000</v>
      </c>
      <c r="CR15" s="21">
        <f t="shared" si="1"/>
        <v>3</v>
      </c>
      <c r="CS15" s="21">
        <f t="shared" si="2"/>
        <v>0</v>
      </c>
      <c r="CT15" s="232">
        <v>44507</v>
      </c>
      <c r="CU15" s="5">
        <f t="shared" si="3"/>
        <v>38250000</v>
      </c>
      <c r="CV15" s="5"/>
      <c r="CW15" s="7"/>
      <c r="DF15"/>
      <c r="DG15" s="7" t="s">
        <v>1118</v>
      </c>
      <c r="DH15" s="7" t="s">
        <v>1038</v>
      </c>
      <c r="DJ15" s="7" t="s">
        <v>1204</v>
      </c>
      <c r="DK15" s="7" t="s">
        <v>1120</v>
      </c>
      <c r="DL15" s="37" t="s">
        <v>1205</v>
      </c>
      <c r="DM15" s="37" t="s">
        <v>1206</v>
      </c>
    </row>
    <row r="16" spans="1:121" ht="25.5" customHeight="1" x14ac:dyDescent="0.25">
      <c r="A16" s="51" t="s">
        <v>555</v>
      </c>
      <c r="B16" s="7">
        <v>2021</v>
      </c>
      <c r="C16" s="11" t="s">
        <v>1285</v>
      </c>
      <c r="D16" s="46" t="s">
        <v>1286</v>
      </c>
      <c r="E16" s="73" t="s">
        <v>714</v>
      </c>
      <c r="G16" s="7" t="s">
        <v>1092</v>
      </c>
      <c r="H16" s="7" t="s">
        <v>1026</v>
      </c>
      <c r="I16" s="7" t="s">
        <v>1027</v>
      </c>
      <c r="J16" s="7" t="s">
        <v>1287</v>
      </c>
      <c r="K16" s="204" t="s">
        <v>1288</v>
      </c>
      <c r="L16" s="7" t="s">
        <v>3019</v>
      </c>
      <c r="M16" s="7" t="s">
        <v>1117</v>
      </c>
      <c r="N16" s="24">
        <v>1032365459</v>
      </c>
      <c r="O16" s="41"/>
      <c r="P16" t="s">
        <v>1289</v>
      </c>
      <c r="Q16" s="7" t="s">
        <v>1029</v>
      </c>
      <c r="R16" t="s">
        <v>1290</v>
      </c>
      <c r="T16" s="7"/>
      <c r="U16" s="7"/>
      <c r="V16" s="13"/>
      <c r="W16" s="7"/>
      <c r="X16" s="7"/>
      <c r="Y16" s="7"/>
      <c r="Z16" s="23">
        <v>3118580630</v>
      </c>
      <c r="AA16" s="13">
        <v>0</v>
      </c>
      <c r="AB16" s="35">
        <v>6</v>
      </c>
      <c r="AC16" s="7"/>
      <c r="AD16" s="28">
        <v>44230</v>
      </c>
      <c r="AE16" s="29">
        <v>44230</v>
      </c>
      <c r="AG16" s="9">
        <v>44410</v>
      </c>
      <c r="AH16" s="148">
        <f t="shared" si="4"/>
        <v>4250000</v>
      </c>
      <c r="AI16" s="147">
        <v>25500000</v>
      </c>
      <c r="AJ16" s="147"/>
      <c r="AK16" s="147"/>
      <c r="AL16" s="92" t="s">
        <v>1291</v>
      </c>
      <c r="AM16" s="7" t="s">
        <v>1083</v>
      </c>
      <c r="AN16" s="7">
        <v>20</v>
      </c>
      <c r="AO16" s="148" t="s">
        <v>1292</v>
      </c>
      <c r="AP16" s="148" t="s">
        <v>1257</v>
      </c>
      <c r="AQ16" s="7" t="s">
        <v>1031</v>
      </c>
      <c r="AR16" s="220" t="s">
        <v>1203</v>
      </c>
      <c r="AS16" s="217">
        <v>5</v>
      </c>
      <c r="AT16" s="7">
        <f>IFERROR(VLOOKUP(AS16,#REF!,2,0), )</f>
        <v>0</v>
      </c>
      <c r="AU16" s="7">
        <v>57</v>
      </c>
      <c r="AV16" s="7">
        <f>IFERROR(VLOOKUP(AU16,#REF!,2,0), )</f>
        <v>0</v>
      </c>
      <c r="AW16" s="7">
        <v>2169</v>
      </c>
      <c r="AX16" s="7">
        <f>IFERROR(VLOOKUP(AW16,#REF!,2,0), )</f>
        <v>0</v>
      </c>
      <c r="AY16" s="13">
        <v>2</v>
      </c>
      <c r="AZ16" s="13">
        <v>2</v>
      </c>
      <c r="BA16" s="13"/>
      <c r="BB16" s="13"/>
      <c r="BC16" s="13"/>
      <c r="BD16" s="13"/>
      <c r="BE16" s="13"/>
      <c r="BF16" s="218"/>
      <c r="BG16" s="218"/>
      <c r="BH16" s="218"/>
      <c r="BI16" s="218"/>
      <c r="BJ16" s="218"/>
      <c r="BK16" s="218"/>
      <c r="BL16" s="218"/>
      <c r="BM16" s="218"/>
      <c r="BN16" s="218"/>
      <c r="BO16" s="218"/>
      <c r="BP16" s="5"/>
      <c r="BQ16" s="217"/>
      <c r="BR16" s="148"/>
      <c r="BS16" s="148"/>
      <c r="BT16" s="217"/>
      <c r="BU16" s="148"/>
      <c r="BV16" s="148"/>
      <c r="BW16" s="148"/>
      <c r="BX16" s="148"/>
      <c r="BY16" s="148"/>
      <c r="BZ16" s="217"/>
      <c r="CA16" s="147">
        <v>6375000</v>
      </c>
      <c r="CB16" s="217">
        <v>1</v>
      </c>
      <c r="CC16" s="217">
        <v>15</v>
      </c>
      <c r="CD16" s="219">
        <v>44456</v>
      </c>
      <c r="CE16" s="148"/>
      <c r="CF16" s="148"/>
      <c r="CG16" s="148">
        <v>4250000</v>
      </c>
      <c r="CH16" s="217">
        <v>1</v>
      </c>
      <c r="CI16" s="217"/>
      <c r="CJ16" s="219">
        <v>44486</v>
      </c>
      <c r="CK16" s="148"/>
      <c r="CL16" s="148"/>
      <c r="CM16" s="148"/>
      <c r="CN16" s="148"/>
      <c r="CO16" s="217"/>
      <c r="CP16" s="219"/>
      <c r="CQ16" s="5">
        <f t="shared" si="5"/>
        <v>10625000</v>
      </c>
      <c r="CR16" s="21">
        <f t="shared" si="1"/>
        <v>2</v>
      </c>
      <c r="CS16" s="21">
        <f t="shared" si="2"/>
        <v>15</v>
      </c>
      <c r="CT16" s="232">
        <v>44486</v>
      </c>
      <c r="CU16" s="5">
        <f t="shared" si="3"/>
        <v>36125000</v>
      </c>
      <c r="CV16" s="5"/>
      <c r="CW16" s="7"/>
      <c r="DF16"/>
      <c r="DG16" s="7" t="s">
        <v>1118</v>
      </c>
      <c r="DH16" s="7" t="s">
        <v>1038</v>
      </c>
      <c r="DJ16" s="7" t="s">
        <v>1204</v>
      </c>
      <c r="DK16" s="7" t="s">
        <v>1241</v>
      </c>
      <c r="DL16" s="37" t="s">
        <v>1205</v>
      </c>
      <c r="DM16" s="37" t="s">
        <v>1206</v>
      </c>
    </row>
    <row r="17" spans="1:124" ht="25.5" customHeight="1" x14ac:dyDescent="0.25">
      <c r="A17" s="51" t="s">
        <v>556</v>
      </c>
      <c r="B17" s="7">
        <v>2021</v>
      </c>
      <c r="C17" s="11" t="s">
        <v>1293</v>
      </c>
      <c r="D17" s="46" t="s">
        <v>1294</v>
      </c>
      <c r="E17" s="73" t="s">
        <v>715</v>
      </c>
      <c r="G17" s="7" t="s">
        <v>1092</v>
      </c>
      <c r="H17" s="7" t="s">
        <v>1026</v>
      </c>
      <c r="I17" s="7" t="s">
        <v>1027</v>
      </c>
      <c r="J17" s="7" t="s">
        <v>1295</v>
      </c>
      <c r="K17" s="204" t="s">
        <v>1296</v>
      </c>
      <c r="L17" s="7" t="s">
        <v>3020</v>
      </c>
      <c r="M17" s="7" t="s">
        <v>1117</v>
      </c>
      <c r="N17" s="24">
        <v>1090467266</v>
      </c>
      <c r="O17" s="41"/>
      <c r="P17" t="s">
        <v>1105</v>
      </c>
      <c r="Q17" s="7" t="s">
        <v>1029</v>
      </c>
      <c r="R17" t="s">
        <v>1297</v>
      </c>
      <c r="T17" s="7"/>
      <c r="U17" s="7"/>
      <c r="V17" s="13"/>
      <c r="W17" s="7"/>
      <c r="X17" s="7"/>
      <c r="Y17" s="7"/>
      <c r="Z17" s="13">
        <v>3057042729</v>
      </c>
      <c r="AA17" s="13">
        <v>0</v>
      </c>
      <c r="AB17" s="35">
        <v>10</v>
      </c>
      <c r="AD17" s="28">
        <v>44231</v>
      </c>
      <c r="AE17" s="29">
        <v>44231</v>
      </c>
      <c r="AG17" s="9">
        <v>44533</v>
      </c>
      <c r="AH17" s="148">
        <f t="shared" si="4"/>
        <v>4000000</v>
      </c>
      <c r="AI17" s="147">
        <v>40000000</v>
      </c>
      <c r="AJ17" s="147"/>
      <c r="AK17" s="147"/>
      <c r="AL17" s="92" t="s">
        <v>1298</v>
      </c>
      <c r="AM17" s="7" t="s">
        <v>1083</v>
      </c>
      <c r="AN17" s="7">
        <v>35</v>
      </c>
      <c r="AO17" t="s">
        <v>1299</v>
      </c>
      <c r="AP17" s="148" t="s">
        <v>1248</v>
      </c>
      <c r="AQ17" s="7" t="s">
        <v>1031</v>
      </c>
      <c r="AR17" s="220" t="s">
        <v>1203</v>
      </c>
      <c r="AS17" s="217">
        <v>5</v>
      </c>
      <c r="AT17" s="7">
        <f>IFERROR(VLOOKUP(AS17,#REF!,2,0), )</f>
        <v>0</v>
      </c>
      <c r="AU17" s="7">
        <v>57</v>
      </c>
      <c r="AV17" s="7">
        <f>IFERROR(VLOOKUP(AU17,#REF!,2,0), )</f>
        <v>0</v>
      </c>
      <c r="AW17" s="7">
        <v>2169</v>
      </c>
      <c r="AX17" s="7">
        <f>IFERROR(VLOOKUP(AW17,#REF!,2,0), )</f>
        <v>0</v>
      </c>
      <c r="AY17" s="13">
        <v>2</v>
      </c>
      <c r="AZ17" s="13">
        <v>2</v>
      </c>
      <c r="BA17" s="13">
        <v>1</v>
      </c>
      <c r="BB17" s="13"/>
      <c r="BC17" s="13"/>
      <c r="BD17" s="13"/>
      <c r="BE17" s="13"/>
      <c r="BF17" s="218">
        <v>44280</v>
      </c>
      <c r="BG17" s="218"/>
      <c r="BH17" s="218"/>
      <c r="BI17" s="218"/>
      <c r="BJ17" s="218"/>
      <c r="BK17" s="218"/>
      <c r="BL17" s="218"/>
      <c r="BM17" s="218"/>
      <c r="BN17" s="218"/>
      <c r="BO17" s="218"/>
      <c r="BP17" s="5" t="s">
        <v>1028</v>
      </c>
      <c r="BQ17" s="227">
        <v>1032439173</v>
      </c>
      <c r="BR17" s="148" t="s">
        <v>1150</v>
      </c>
      <c r="BS17" s="148"/>
      <c r="BT17" s="217"/>
      <c r="BU17" s="148"/>
      <c r="BV17" s="148"/>
      <c r="BW17" s="148"/>
      <c r="BX17" s="148"/>
      <c r="BY17" s="148"/>
      <c r="BZ17" s="217"/>
      <c r="CA17" s="147">
        <v>3733333</v>
      </c>
      <c r="CB17" s="217">
        <v>0</v>
      </c>
      <c r="CC17" s="217">
        <v>28</v>
      </c>
      <c r="CD17" s="219">
        <v>44562</v>
      </c>
      <c r="CE17" s="148"/>
      <c r="CF17" s="148"/>
      <c r="CG17" s="148">
        <v>2666666</v>
      </c>
      <c r="CH17" s="217">
        <v>0</v>
      </c>
      <c r="CI17" s="217">
        <v>20</v>
      </c>
      <c r="CJ17" s="219">
        <v>44582</v>
      </c>
      <c r="CK17" s="148"/>
      <c r="CL17" s="148"/>
      <c r="CM17" s="148"/>
      <c r="CN17" s="148"/>
      <c r="CO17" s="217"/>
      <c r="CP17" s="219"/>
      <c r="CQ17" s="5">
        <f t="shared" si="5"/>
        <v>6399999</v>
      </c>
      <c r="CR17" s="21">
        <f t="shared" si="1"/>
        <v>0</v>
      </c>
      <c r="CS17" s="21">
        <f t="shared" si="2"/>
        <v>48</v>
      </c>
      <c r="CT17" s="232">
        <v>44582</v>
      </c>
      <c r="CU17" s="5">
        <f t="shared" si="3"/>
        <v>46399999</v>
      </c>
      <c r="CV17" s="5"/>
      <c r="CW17" s="7"/>
      <c r="DF17"/>
      <c r="DG17" s="7" t="s">
        <v>1118</v>
      </c>
      <c r="DH17" s="7" t="s">
        <v>1038</v>
      </c>
      <c r="DJ17" s="7" t="s">
        <v>1204</v>
      </c>
      <c r="DK17" s="7" t="s">
        <v>1300</v>
      </c>
      <c r="DL17" s="37" t="s">
        <v>1205</v>
      </c>
      <c r="DM17" s="37" t="s">
        <v>1206</v>
      </c>
    </row>
    <row r="18" spans="1:124" ht="25.5" customHeight="1" x14ac:dyDescent="0.25">
      <c r="A18" s="51" t="s">
        <v>557</v>
      </c>
      <c r="B18" s="7">
        <v>2021</v>
      </c>
      <c r="C18" s="11" t="s">
        <v>1301</v>
      </c>
      <c r="D18" s="46" t="s">
        <v>1301</v>
      </c>
      <c r="E18" s="74" t="s">
        <v>716</v>
      </c>
      <c r="G18" s="7" t="s">
        <v>1092</v>
      </c>
      <c r="H18" s="7" t="s">
        <v>1026</v>
      </c>
      <c r="I18" s="7" t="s">
        <v>1027</v>
      </c>
      <c r="J18" s="7" t="s">
        <v>1302</v>
      </c>
      <c r="K18" s="204" t="s">
        <v>1303</v>
      </c>
      <c r="L18" s="7" t="s">
        <v>3021</v>
      </c>
      <c r="M18" s="7" t="s">
        <v>1117</v>
      </c>
      <c r="N18" s="24">
        <v>53125543</v>
      </c>
      <c r="O18" s="41"/>
      <c r="P18" s="7" t="s">
        <v>1062</v>
      </c>
      <c r="Q18" s="7" t="s">
        <v>1029</v>
      </c>
      <c r="R18" t="s">
        <v>1304</v>
      </c>
      <c r="T18" s="7"/>
      <c r="U18" s="7"/>
      <c r="V18" s="13"/>
      <c r="W18" s="7"/>
      <c r="X18" s="7"/>
      <c r="Y18" s="7"/>
      <c r="Z18" s="13">
        <v>3017590931</v>
      </c>
      <c r="AA18" s="13">
        <v>0</v>
      </c>
      <c r="AB18" s="35">
        <v>8</v>
      </c>
      <c r="AC18" s="7"/>
      <c r="AD18" s="28">
        <v>44232</v>
      </c>
      <c r="AE18" s="29">
        <v>44232</v>
      </c>
      <c r="AG18" s="9">
        <v>44473</v>
      </c>
      <c r="AH18" s="148">
        <f t="shared" si="4"/>
        <v>6500000</v>
      </c>
      <c r="AI18" s="147">
        <v>52000000</v>
      </c>
      <c r="AJ18" s="147"/>
      <c r="AK18" s="147"/>
      <c r="AL18" s="92" t="s">
        <v>1305</v>
      </c>
      <c r="AM18" s="148" t="s">
        <v>1030</v>
      </c>
      <c r="AN18" s="7">
        <v>38</v>
      </c>
      <c r="AO18" t="s">
        <v>1306</v>
      </c>
      <c r="AP18" s="148" t="s">
        <v>1307</v>
      </c>
      <c r="AQ18" s="7" t="s">
        <v>1031</v>
      </c>
      <c r="AR18" s="220" t="s">
        <v>1203</v>
      </c>
      <c r="AS18" s="217">
        <v>5</v>
      </c>
      <c r="AT18" s="7">
        <f>IFERROR(VLOOKUP(AS18,#REF!,2,0), )</f>
        <v>0</v>
      </c>
      <c r="AU18" s="7">
        <v>57</v>
      </c>
      <c r="AV18" s="7">
        <f>IFERROR(VLOOKUP(AU18,#REF!,2,0), )</f>
        <v>0</v>
      </c>
      <c r="AW18" s="7">
        <v>2169</v>
      </c>
      <c r="AX18" s="7">
        <f>IFERROR(VLOOKUP(AW18,#REF!,2,0), )</f>
        <v>0</v>
      </c>
      <c r="AY18" s="13">
        <v>1</v>
      </c>
      <c r="AZ18" s="13">
        <v>1</v>
      </c>
      <c r="BA18" s="13"/>
      <c r="BB18" s="13"/>
      <c r="BC18" s="13"/>
      <c r="BD18" s="13"/>
      <c r="BE18" s="13"/>
      <c r="BF18" s="218"/>
      <c r="BG18" s="218"/>
      <c r="BH18" s="218"/>
      <c r="BI18" s="218"/>
      <c r="BJ18" s="218"/>
      <c r="BK18" s="218"/>
      <c r="BL18" s="218"/>
      <c r="BM18" s="218"/>
      <c r="BN18" s="218"/>
      <c r="BO18" s="218"/>
      <c r="BP18" s="5"/>
      <c r="BQ18" s="217"/>
      <c r="BR18" s="148"/>
      <c r="BS18" s="148"/>
      <c r="BT18" s="217"/>
      <c r="BU18" s="148"/>
      <c r="BV18" s="148"/>
      <c r="BW18" s="148"/>
      <c r="BX18" s="148"/>
      <c r="BY18" s="148"/>
      <c r="BZ18" s="217"/>
      <c r="CA18" s="147">
        <v>3250000</v>
      </c>
      <c r="CB18" s="217">
        <v>0</v>
      </c>
      <c r="CC18" s="217">
        <v>15</v>
      </c>
      <c r="CD18" s="219">
        <v>44488</v>
      </c>
      <c r="CE18" s="148"/>
      <c r="CF18" s="148"/>
      <c r="CG18" s="148"/>
      <c r="CH18" s="217"/>
      <c r="CI18" s="217"/>
      <c r="CJ18" s="219"/>
      <c r="CK18" s="148"/>
      <c r="CL18" s="148"/>
      <c r="CM18" s="148"/>
      <c r="CN18" s="148"/>
      <c r="CO18" s="217"/>
      <c r="CP18" s="219"/>
      <c r="CQ18" s="5">
        <f t="shared" si="5"/>
        <v>3250000</v>
      </c>
      <c r="CR18" s="21">
        <f t="shared" si="1"/>
        <v>0</v>
      </c>
      <c r="CS18" s="21">
        <f t="shared" si="2"/>
        <v>15</v>
      </c>
      <c r="CT18" s="219">
        <v>44488</v>
      </c>
      <c r="CU18" s="5">
        <f t="shared" si="3"/>
        <v>55250000</v>
      </c>
      <c r="CV18" s="5"/>
      <c r="CW18" s="7"/>
      <c r="DF18"/>
      <c r="DG18" s="7" t="s">
        <v>1118</v>
      </c>
      <c r="DH18" s="7" t="s">
        <v>1038</v>
      </c>
      <c r="DJ18" s="7" t="s">
        <v>1204</v>
      </c>
      <c r="DK18" s="7" t="s">
        <v>1214</v>
      </c>
      <c r="DL18" s="37" t="s">
        <v>1205</v>
      </c>
      <c r="DM18" s="37" t="s">
        <v>1206</v>
      </c>
      <c r="DT18" s="9"/>
    </row>
    <row r="19" spans="1:124" ht="25.5" customHeight="1" x14ac:dyDescent="0.25">
      <c r="A19" s="51" t="s">
        <v>558</v>
      </c>
      <c r="B19" s="7">
        <v>2021</v>
      </c>
      <c r="C19" s="11" t="s">
        <v>1308</v>
      </c>
      <c r="D19" s="46" t="s">
        <v>1308</v>
      </c>
      <c r="E19" s="73" t="s">
        <v>717</v>
      </c>
      <c r="G19" s="7" t="s">
        <v>1092</v>
      </c>
      <c r="H19" s="7" t="s">
        <v>1026</v>
      </c>
      <c r="I19" s="7" t="s">
        <v>1027</v>
      </c>
      <c r="J19" s="7" t="s">
        <v>1309</v>
      </c>
      <c r="K19" s="204" t="s">
        <v>1114</v>
      </c>
      <c r="L19" s="7" t="s">
        <v>3008</v>
      </c>
      <c r="M19" s="7" t="s">
        <v>1117</v>
      </c>
      <c r="N19" s="24">
        <v>52438410</v>
      </c>
      <c r="O19" s="41"/>
      <c r="P19" s="7" t="s">
        <v>1062</v>
      </c>
      <c r="Q19" s="7" t="s">
        <v>1029</v>
      </c>
      <c r="R19" t="s">
        <v>1310</v>
      </c>
      <c r="T19" s="7"/>
      <c r="U19" s="7"/>
      <c r="V19" s="13"/>
      <c r="W19" s="7"/>
      <c r="X19" s="7"/>
      <c r="Y19" s="7"/>
      <c r="Z19" s="13">
        <v>3138801415</v>
      </c>
      <c r="AA19" s="13">
        <v>0</v>
      </c>
      <c r="AB19" s="35">
        <v>10</v>
      </c>
      <c r="AD19" s="28">
        <v>44231</v>
      </c>
      <c r="AE19" s="29">
        <v>44232</v>
      </c>
      <c r="AG19" s="9">
        <v>44534</v>
      </c>
      <c r="AH19" s="148">
        <f t="shared" si="4"/>
        <v>5000000</v>
      </c>
      <c r="AI19" s="147">
        <v>50000000</v>
      </c>
      <c r="AJ19" s="147"/>
      <c r="AK19" s="147"/>
      <c r="AL19" s="92" t="s">
        <v>1311</v>
      </c>
      <c r="AM19" s="7" t="s">
        <v>1083</v>
      </c>
      <c r="AN19" s="7">
        <v>36</v>
      </c>
      <c r="AO19" s="148" t="s">
        <v>1312</v>
      </c>
      <c r="AP19" s="148" t="s">
        <v>1307</v>
      </c>
      <c r="AQ19" s="7" t="s">
        <v>1031</v>
      </c>
      <c r="AR19" s="220" t="s">
        <v>1203</v>
      </c>
      <c r="AS19" s="217">
        <v>5</v>
      </c>
      <c r="AT19" s="7">
        <f>IFERROR(VLOOKUP(AS19,#REF!,2,0), )</f>
        <v>0</v>
      </c>
      <c r="AU19" s="7">
        <v>57</v>
      </c>
      <c r="AV19" s="7">
        <f>IFERROR(VLOOKUP(AU19,#REF!,2,0), )</f>
        <v>0</v>
      </c>
      <c r="AW19" s="7">
        <v>2169</v>
      </c>
      <c r="AX19" s="7">
        <f>IFERROR(VLOOKUP(AW19,#REF!,2,0), )</f>
        <v>0</v>
      </c>
      <c r="AY19" s="13">
        <v>1</v>
      </c>
      <c r="AZ19" s="13">
        <v>1</v>
      </c>
      <c r="BA19" s="13"/>
      <c r="BB19" s="13"/>
      <c r="BC19" s="13"/>
      <c r="BD19" s="13"/>
      <c r="BE19" s="13"/>
      <c r="BF19" s="218"/>
      <c r="BG19" s="218"/>
      <c r="BH19" s="218"/>
      <c r="BI19" s="218"/>
      <c r="BJ19" s="218"/>
      <c r="BK19" s="218"/>
      <c r="BL19" s="218"/>
      <c r="BM19" s="218"/>
      <c r="BN19" s="218"/>
      <c r="BO19" s="218"/>
      <c r="BP19" s="5"/>
      <c r="BQ19" s="217"/>
      <c r="BR19" s="148"/>
      <c r="BS19" s="148"/>
      <c r="BT19" s="217"/>
      <c r="BU19" s="148"/>
      <c r="BV19" s="148"/>
      <c r="BW19" s="148"/>
      <c r="BX19" s="148"/>
      <c r="BY19" s="148"/>
      <c r="BZ19" s="217"/>
      <c r="CA19" s="147">
        <v>6500000</v>
      </c>
      <c r="CB19" s="217">
        <v>1</v>
      </c>
      <c r="CC19" s="217">
        <v>9</v>
      </c>
      <c r="CD19" s="219">
        <v>44574</v>
      </c>
      <c r="CE19" s="148"/>
      <c r="CF19" s="148"/>
      <c r="CG19" s="148"/>
      <c r="CH19" s="217"/>
      <c r="CI19" s="217"/>
      <c r="CJ19" s="219"/>
      <c r="CK19" s="148"/>
      <c r="CL19" s="148"/>
      <c r="CM19" s="148"/>
      <c r="CN19" s="148"/>
      <c r="CO19" s="217"/>
      <c r="CP19" s="219"/>
      <c r="CQ19" s="5">
        <f t="shared" si="5"/>
        <v>6500000</v>
      </c>
      <c r="CR19" s="21">
        <f t="shared" si="1"/>
        <v>1</v>
      </c>
      <c r="CS19" s="21">
        <f t="shared" si="2"/>
        <v>9</v>
      </c>
      <c r="CT19" s="219">
        <v>44574</v>
      </c>
      <c r="CU19" s="5">
        <f t="shared" si="3"/>
        <v>56500000</v>
      </c>
      <c r="CV19" s="5"/>
      <c r="CW19" s="7"/>
      <c r="DF19"/>
      <c r="DG19" s="7" t="s">
        <v>1118</v>
      </c>
      <c r="DH19" s="7" t="s">
        <v>1038</v>
      </c>
      <c r="DJ19" s="7" t="s">
        <v>1204</v>
      </c>
      <c r="DK19" s="7" t="s">
        <v>1120</v>
      </c>
      <c r="DL19" s="37" t="s">
        <v>1205</v>
      </c>
      <c r="DM19" s="37" t="s">
        <v>1206</v>
      </c>
    </row>
    <row r="20" spans="1:124" ht="25.5" customHeight="1" x14ac:dyDescent="0.25">
      <c r="A20" s="51" t="s">
        <v>560</v>
      </c>
      <c r="B20" s="7">
        <v>2021</v>
      </c>
      <c r="C20" s="11" t="s">
        <v>1313</v>
      </c>
      <c r="D20" s="46" t="s">
        <v>1313</v>
      </c>
      <c r="E20" s="73" t="s">
        <v>718</v>
      </c>
      <c r="G20" s="7" t="s">
        <v>1092</v>
      </c>
      <c r="H20" s="7" t="s">
        <v>1026</v>
      </c>
      <c r="I20" s="7" t="s">
        <v>1027</v>
      </c>
      <c r="J20" s="7" t="s">
        <v>1314</v>
      </c>
      <c r="K20" s="204" t="s">
        <v>1315</v>
      </c>
      <c r="L20" s="7" t="s">
        <v>3022</v>
      </c>
      <c r="M20" s="7" t="s">
        <v>1117</v>
      </c>
      <c r="N20" s="24">
        <v>41958344</v>
      </c>
      <c r="O20" s="41"/>
      <c r="P20" t="s">
        <v>1115</v>
      </c>
      <c r="Q20" s="7" t="s">
        <v>1029</v>
      </c>
      <c r="R20" t="s">
        <v>1316</v>
      </c>
      <c r="T20" s="7"/>
      <c r="U20" s="7"/>
      <c r="V20" s="13"/>
      <c r="W20" s="7"/>
      <c r="X20" s="7"/>
      <c r="Y20" s="7"/>
      <c r="Z20" s="13">
        <v>3123684076</v>
      </c>
      <c r="AA20" s="13">
        <v>0</v>
      </c>
      <c r="AB20" s="35">
        <v>6</v>
      </c>
      <c r="AC20" s="7"/>
      <c r="AD20" s="28">
        <v>44232</v>
      </c>
      <c r="AE20" s="29">
        <v>44236</v>
      </c>
      <c r="AG20" s="9">
        <v>44416</v>
      </c>
      <c r="AH20" s="148">
        <f t="shared" si="4"/>
        <v>4250000</v>
      </c>
      <c r="AI20" s="147">
        <v>25500000</v>
      </c>
      <c r="AJ20" s="147"/>
      <c r="AK20" s="147"/>
      <c r="AL20" s="92" t="s">
        <v>1317</v>
      </c>
      <c r="AM20" s="7" t="s">
        <v>1083</v>
      </c>
      <c r="AN20" s="7">
        <v>141</v>
      </c>
      <c r="AO20" s="148" t="s">
        <v>1318</v>
      </c>
      <c r="AP20" s="148" t="s">
        <v>1270</v>
      </c>
      <c r="AQ20" s="7" t="s">
        <v>1031</v>
      </c>
      <c r="AR20" s="220" t="s">
        <v>1203</v>
      </c>
      <c r="AS20" s="217">
        <v>5</v>
      </c>
      <c r="AT20" s="7">
        <f>IFERROR(VLOOKUP(AS20,#REF!,2,0), )</f>
        <v>0</v>
      </c>
      <c r="AU20" s="7">
        <v>57</v>
      </c>
      <c r="AV20" s="7">
        <f>IFERROR(VLOOKUP(AU20,#REF!,2,0), )</f>
        <v>0</v>
      </c>
      <c r="AW20" s="7">
        <v>2169</v>
      </c>
      <c r="AX20" s="7">
        <f>IFERROR(VLOOKUP(AW20,#REF!,2,0), )</f>
        <v>0</v>
      </c>
      <c r="AY20" s="13">
        <v>2</v>
      </c>
      <c r="AZ20" s="13">
        <v>2</v>
      </c>
      <c r="BA20" s="13"/>
      <c r="BB20" s="13"/>
      <c r="BC20" s="13"/>
      <c r="BD20" s="13"/>
      <c r="BE20" s="13"/>
      <c r="BF20" s="218"/>
      <c r="BG20" s="218"/>
      <c r="BH20" s="218"/>
      <c r="BI20" s="218"/>
      <c r="BJ20" s="218"/>
      <c r="BK20" s="218"/>
      <c r="BL20" s="218"/>
      <c r="BM20" s="218"/>
      <c r="BN20" s="218"/>
      <c r="BO20" s="218"/>
      <c r="BP20" s="5"/>
      <c r="BQ20" s="217"/>
      <c r="BR20" s="148"/>
      <c r="BS20" s="148"/>
      <c r="BT20" s="217"/>
      <c r="BU20" s="148"/>
      <c r="BV20" s="148"/>
      <c r="BW20" s="148"/>
      <c r="BX20" s="148"/>
      <c r="BY20" s="148"/>
      <c r="BZ20" s="217"/>
      <c r="CA20" s="147">
        <v>4250000</v>
      </c>
      <c r="CB20" s="217">
        <v>1</v>
      </c>
      <c r="CC20" s="217">
        <v>0</v>
      </c>
      <c r="CD20" s="219">
        <v>44447</v>
      </c>
      <c r="CE20" s="148"/>
      <c r="CF20" s="148"/>
      <c r="CG20" s="148">
        <v>4250000</v>
      </c>
      <c r="CH20" s="217">
        <v>1</v>
      </c>
      <c r="CI20" s="217">
        <v>0</v>
      </c>
      <c r="CJ20" s="219">
        <v>44477</v>
      </c>
      <c r="CK20" s="148"/>
      <c r="CL20" s="148"/>
      <c r="CM20" s="148"/>
      <c r="CN20" s="148"/>
      <c r="CO20" s="217"/>
      <c r="CP20" s="219"/>
      <c r="CQ20" s="5">
        <f t="shared" si="5"/>
        <v>8500000</v>
      </c>
      <c r="CR20" s="21">
        <f t="shared" si="1"/>
        <v>2</v>
      </c>
      <c r="CS20" s="21">
        <f t="shared" si="2"/>
        <v>0</v>
      </c>
      <c r="CT20" s="232">
        <v>44477</v>
      </c>
      <c r="CU20" s="5">
        <f t="shared" si="3"/>
        <v>34000000</v>
      </c>
      <c r="CV20" s="5"/>
      <c r="CW20" s="7"/>
      <c r="DF20"/>
      <c r="DG20" s="7" t="s">
        <v>1118</v>
      </c>
      <c r="DH20" s="7" t="s">
        <v>1038</v>
      </c>
      <c r="DJ20" s="7" t="s">
        <v>1204</v>
      </c>
      <c r="DK20" s="7" t="s">
        <v>1120</v>
      </c>
      <c r="DL20" s="37" t="s">
        <v>1205</v>
      </c>
      <c r="DM20" s="37" t="s">
        <v>1206</v>
      </c>
    </row>
    <row r="21" spans="1:124" ht="25.5" customHeight="1" x14ac:dyDescent="0.25">
      <c r="A21" s="51" t="s">
        <v>562</v>
      </c>
      <c r="B21" s="7">
        <v>2021</v>
      </c>
      <c r="C21" s="11" t="s">
        <v>1319</v>
      </c>
      <c r="D21" s="46" t="s">
        <v>1320</v>
      </c>
      <c r="E21" s="73" t="s">
        <v>719</v>
      </c>
      <c r="G21" s="7" t="s">
        <v>1092</v>
      </c>
      <c r="H21" s="7" t="s">
        <v>1026</v>
      </c>
      <c r="I21" s="7" t="s">
        <v>1027</v>
      </c>
      <c r="J21" s="7" t="s">
        <v>1321</v>
      </c>
      <c r="K21" s="204" t="s">
        <v>1104</v>
      </c>
      <c r="L21" s="7" t="s">
        <v>599</v>
      </c>
      <c r="M21" s="7" t="s">
        <v>1117</v>
      </c>
      <c r="N21" s="24">
        <v>1033783025</v>
      </c>
      <c r="O21" s="41"/>
      <c r="P21" s="7" t="s">
        <v>1062</v>
      </c>
      <c r="Q21" s="7" t="s">
        <v>1029</v>
      </c>
      <c r="R21" t="s">
        <v>1322</v>
      </c>
      <c r="T21" s="7"/>
      <c r="U21" s="7"/>
      <c r="V21" s="13"/>
      <c r="W21" s="7"/>
      <c r="X21" s="7"/>
      <c r="Y21" s="7"/>
      <c r="Z21" s="13">
        <v>3164368139</v>
      </c>
      <c r="AA21" s="13">
        <v>0</v>
      </c>
      <c r="AB21" s="35">
        <v>6</v>
      </c>
      <c r="AD21" s="28">
        <v>44232</v>
      </c>
      <c r="AE21" s="29">
        <v>44232</v>
      </c>
      <c r="AG21" s="9">
        <v>44412</v>
      </c>
      <c r="AH21" s="148">
        <f t="shared" si="4"/>
        <v>2600000</v>
      </c>
      <c r="AI21" s="147">
        <v>15600000</v>
      </c>
      <c r="AJ21" s="147"/>
      <c r="AK21" s="147"/>
      <c r="AL21" s="92" t="s">
        <v>1323</v>
      </c>
      <c r="AM21" s="7" t="s">
        <v>1083</v>
      </c>
      <c r="AN21" s="7">
        <v>37</v>
      </c>
      <c r="AO21" s="148" t="s">
        <v>1324</v>
      </c>
      <c r="AP21" s="148" t="s">
        <v>1307</v>
      </c>
      <c r="AQ21" s="7" t="s">
        <v>1031</v>
      </c>
      <c r="AR21" s="220" t="s">
        <v>1203</v>
      </c>
      <c r="AS21" s="217">
        <v>5</v>
      </c>
      <c r="AT21" s="7">
        <f>IFERROR(VLOOKUP(AS21,#REF!,2,0), )</f>
        <v>0</v>
      </c>
      <c r="AU21" s="7">
        <v>57</v>
      </c>
      <c r="AV21" s="7">
        <f>IFERROR(VLOOKUP(AU21,#REF!,2,0), )</f>
        <v>0</v>
      </c>
      <c r="AW21" s="7">
        <v>2169</v>
      </c>
      <c r="AX21" s="7">
        <f>IFERROR(VLOOKUP(AW21,#REF!,2,0), )</f>
        <v>0</v>
      </c>
      <c r="AY21" s="13">
        <v>1</v>
      </c>
      <c r="AZ21" s="13">
        <v>1</v>
      </c>
      <c r="BA21" s="13"/>
      <c r="BB21" s="13"/>
      <c r="BC21" s="13"/>
      <c r="BD21" s="13"/>
      <c r="BE21" s="13"/>
      <c r="BF21" s="218"/>
      <c r="BG21" s="218"/>
      <c r="BH21" s="218"/>
      <c r="BI21" s="218"/>
      <c r="BJ21" s="218"/>
      <c r="BK21" s="218"/>
      <c r="BL21" s="218"/>
      <c r="BM21" s="218"/>
      <c r="BN21" s="218"/>
      <c r="BO21" s="218"/>
      <c r="BP21" s="5"/>
      <c r="BQ21" s="217"/>
      <c r="BR21" s="148"/>
      <c r="BS21" s="148"/>
      <c r="BT21" s="217"/>
      <c r="BU21" s="148"/>
      <c r="BV21" s="148"/>
      <c r="BW21" s="148"/>
      <c r="BX21" s="148"/>
      <c r="BY21" s="148"/>
      <c r="BZ21" s="217"/>
      <c r="CA21" s="147">
        <v>3900000</v>
      </c>
      <c r="CB21" s="217">
        <v>1</v>
      </c>
      <c r="CC21" s="217">
        <v>15</v>
      </c>
      <c r="CD21" s="219">
        <v>44458</v>
      </c>
      <c r="CE21" s="148"/>
      <c r="CF21" s="148"/>
      <c r="CG21" s="148"/>
      <c r="CH21" s="217"/>
      <c r="CI21" s="217"/>
      <c r="CJ21" s="219"/>
      <c r="CK21" s="148"/>
      <c r="CL21" s="148"/>
      <c r="CM21" s="148"/>
      <c r="CN21" s="148"/>
      <c r="CO21" s="217"/>
      <c r="CP21" s="219"/>
      <c r="CQ21" s="5">
        <f t="shared" si="5"/>
        <v>3900000</v>
      </c>
      <c r="CR21" s="21">
        <f t="shared" si="1"/>
        <v>1</v>
      </c>
      <c r="CS21" s="21">
        <f t="shared" si="2"/>
        <v>15</v>
      </c>
      <c r="CT21" s="219">
        <v>44458</v>
      </c>
      <c r="CU21" s="5">
        <f t="shared" si="3"/>
        <v>19500000</v>
      </c>
      <c r="CV21" s="5"/>
      <c r="CW21" s="7"/>
      <c r="DF21"/>
      <c r="DG21" s="7" t="s">
        <v>1118</v>
      </c>
      <c r="DH21" s="7" t="s">
        <v>1038</v>
      </c>
      <c r="DJ21" s="7" t="s">
        <v>1204</v>
      </c>
      <c r="DK21" s="7" t="s">
        <v>1120</v>
      </c>
      <c r="DL21" s="37" t="s">
        <v>1205</v>
      </c>
      <c r="DM21" s="37" t="s">
        <v>1206</v>
      </c>
    </row>
    <row r="22" spans="1:124" ht="25.5" customHeight="1" x14ac:dyDescent="0.25">
      <c r="A22" s="51" t="s">
        <v>564</v>
      </c>
      <c r="B22" s="7">
        <v>2021</v>
      </c>
      <c r="C22" s="11" t="s">
        <v>1325</v>
      </c>
      <c r="D22" s="46" t="s">
        <v>1326</v>
      </c>
      <c r="E22" s="73" t="s">
        <v>720</v>
      </c>
      <c r="G22" s="7" t="s">
        <v>1092</v>
      </c>
      <c r="H22" s="7" t="s">
        <v>1026</v>
      </c>
      <c r="I22" s="7" t="s">
        <v>1027</v>
      </c>
      <c r="J22" s="7" t="s">
        <v>1327</v>
      </c>
      <c r="K22" s="204" t="s">
        <v>1328</v>
      </c>
      <c r="L22" s="7" t="s">
        <v>3023</v>
      </c>
      <c r="M22" s="7" t="s">
        <v>1117</v>
      </c>
      <c r="N22" s="24">
        <v>1020778135</v>
      </c>
      <c r="O22" s="41"/>
      <c r="P22" s="7" t="s">
        <v>1062</v>
      </c>
      <c r="Q22" s="7" t="s">
        <v>1029</v>
      </c>
      <c r="R22" t="s">
        <v>1329</v>
      </c>
      <c r="T22" s="7"/>
      <c r="U22" s="7"/>
      <c r="V22" s="13"/>
      <c r="W22" s="7"/>
      <c r="X22" s="7"/>
      <c r="Y22" s="7"/>
      <c r="Z22" s="23">
        <v>3017484204</v>
      </c>
      <c r="AA22" s="13">
        <v>0</v>
      </c>
      <c r="AB22" s="35">
        <v>8</v>
      </c>
      <c r="AC22" s="7"/>
      <c r="AD22" s="28">
        <v>44235</v>
      </c>
      <c r="AE22" s="29">
        <v>44235</v>
      </c>
      <c r="AG22" s="9">
        <v>44476</v>
      </c>
      <c r="AH22" s="148">
        <f t="shared" si="4"/>
        <v>4250000</v>
      </c>
      <c r="AI22" s="147">
        <v>34000000</v>
      </c>
      <c r="AJ22" s="147"/>
      <c r="AK22" s="147"/>
      <c r="AL22" s="92" t="s">
        <v>1330</v>
      </c>
      <c r="AM22" s="7" t="s">
        <v>1083</v>
      </c>
      <c r="AN22" s="7">
        <v>157</v>
      </c>
      <c r="AO22" s="148" t="s">
        <v>1331</v>
      </c>
      <c r="AP22" s="148" t="s">
        <v>1270</v>
      </c>
      <c r="AQ22" s="7" t="s">
        <v>1031</v>
      </c>
      <c r="AR22" s="215" t="s">
        <v>1332</v>
      </c>
      <c r="AS22" s="217">
        <v>3</v>
      </c>
      <c r="AT22" s="7">
        <f>IFERROR(VLOOKUP(AS22,#REF!,2,0), )</f>
        <v>0</v>
      </c>
      <c r="AU22" s="7">
        <v>40</v>
      </c>
      <c r="AV22" s="7">
        <f>IFERROR(VLOOKUP(AU22,#REF!,2,0), )</f>
        <v>0</v>
      </c>
      <c r="AW22" s="7">
        <v>2162</v>
      </c>
      <c r="AX22" s="7">
        <f>IFERROR(VLOOKUP(AW22,#REF!,2,0), )</f>
        <v>0</v>
      </c>
      <c r="AY22" s="13"/>
      <c r="AZ22" s="13"/>
      <c r="BA22" s="13"/>
      <c r="BB22" s="13"/>
      <c r="BC22" s="13"/>
      <c r="BD22" s="13"/>
      <c r="BE22" s="13"/>
      <c r="BF22" s="218"/>
      <c r="BG22" s="218"/>
      <c r="BH22" s="218"/>
      <c r="BI22" s="218"/>
      <c r="BJ22" s="218"/>
      <c r="BK22" s="218"/>
      <c r="BL22" s="218"/>
      <c r="BM22" s="218"/>
      <c r="BN22" s="218"/>
      <c r="BO22" s="218"/>
      <c r="BP22" s="5"/>
      <c r="BQ22" s="217"/>
      <c r="BR22" s="148"/>
      <c r="BS22" s="148"/>
      <c r="BT22" s="217"/>
      <c r="BU22" s="148"/>
      <c r="BV22" s="148"/>
      <c r="BW22" s="148"/>
      <c r="BX22" s="148"/>
      <c r="BY22" s="148"/>
      <c r="BZ22" s="217"/>
      <c r="CA22" s="147">
        <v>0</v>
      </c>
      <c r="CB22" s="217"/>
      <c r="CC22" s="217"/>
      <c r="CD22" s="219"/>
      <c r="CE22" s="148"/>
      <c r="CF22" s="148"/>
      <c r="CG22" s="148"/>
      <c r="CH22" s="217"/>
      <c r="CI22" s="217"/>
      <c r="CJ22" s="219"/>
      <c r="CK22" s="148"/>
      <c r="CL22" s="148"/>
      <c r="CM22" s="148"/>
      <c r="CN22" s="148"/>
      <c r="CO22" s="217"/>
      <c r="CP22" s="219"/>
      <c r="CQ22" s="5">
        <f t="shared" si="5"/>
        <v>0</v>
      </c>
      <c r="CR22" s="21">
        <f t="shared" si="1"/>
        <v>0</v>
      </c>
      <c r="CS22" s="21">
        <f t="shared" si="2"/>
        <v>0</v>
      </c>
      <c r="CT22" s="9">
        <v>44476</v>
      </c>
      <c r="CU22" s="5">
        <f t="shared" si="3"/>
        <v>34000000</v>
      </c>
      <c r="CV22" s="5"/>
      <c r="CW22" s="7"/>
      <c r="DF22"/>
      <c r="DG22" s="7" t="s">
        <v>1118</v>
      </c>
      <c r="DH22" s="7" t="s">
        <v>1038</v>
      </c>
      <c r="DJ22" s="7" t="s">
        <v>1204</v>
      </c>
      <c r="DK22" s="7" t="s">
        <v>1333</v>
      </c>
      <c r="DL22" s="37" t="s">
        <v>1205</v>
      </c>
      <c r="DM22" s="37" t="s">
        <v>1206</v>
      </c>
    </row>
    <row r="23" spans="1:124" ht="25.5" customHeight="1" x14ac:dyDescent="0.25">
      <c r="A23" s="51" t="s">
        <v>566</v>
      </c>
      <c r="B23" s="7">
        <v>2021</v>
      </c>
      <c r="C23" s="11" t="s">
        <v>1334</v>
      </c>
      <c r="D23" s="46" t="s">
        <v>1334</v>
      </c>
      <c r="E23" s="73" t="s">
        <v>721</v>
      </c>
      <c r="G23" s="7" t="s">
        <v>1092</v>
      </c>
      <c r="H23" s="7" t="s">
        <v>1026</v>
      </c>
      <c r="I23" s="7" t="s">
        <v>1027</v>
      </c>
      <c r="J23" s="7" t="s">
        <v>1335</v>
      </c>
      <c r="K23" s="204" t="s">
        <v>1336</v>
      </c>
      <c r="L23" s="7" t="s">
        <v>3024</v>
      </c>
      <c r="M23" s="7" t="s">
        <v>1117</v>
      </c>
      <c r="N23" s="24">
        <v>80252467</v>
      </c>
      <c r="O23" s="41"/>
      <c r="P23" s="7" t="s">
        <v>1062</v>
      </c>
      <c r="Q23" s="7" t="s">
        <v>1029</v>
      </c>
      <c r="R23" t="s">
        <v>1337</v>
      </c>
      <c r="T23" s="7"/>
      <c r="U23" s="7"/>
      <c r="V23" s="13"/>
      <c r="W23" s="7"/>
      <c r="X23" s="7"/>
      <c r="Y23" s="7"/>
      <c r="Z23" s="13">
        <v>8656681</v>
      </c>
      <c r="AA23" s="13">
        <v>0</v>
      </c>
      <c r="AB23" s="35">
        <v>8</v>
      </c>
      <c r="AD23" s="28">
        <v>44236</v>
      </c>
      <c r="AE23" s="29">
        <v>44237</v>
      </c>
      <c r="AG23" s="9">
        <v>44478</v>
      </c>
      <c r="AH23" s="148">
        <f t="shared" si="4"/>
        <v>4250000</v>
      </c>
      <c r="AI23" s="147">
        <v>34000000</v>
      </c>
      <c r="AJ23" s="147"/>
      <c r="AK23" s="147"/>
      <c r="AL23" s="92" t="s">
        <v>1338</v>
      </c>
      <c r="AM23" s="148" t="s">
        <v>1036</v>
      </c>
      <c r="AN23" s="7">
        <v>159</v>
      </c>
      <c r="AO23" s="148" t="s">
        <v>1339</v>
      </c>
      <c r="AP23" s="148" t="s">
        <v>1340</v>
      </c>
      <c r="AQ23" s="7" t="s">
        <v>1031</v>
      </c>
      <c r="AR23" s="228" t="s">
        <v>1341</v>
      </c>
      <c r="AS23" s="217">
        <v>1</v>
      </c>
      <c r="AT23" s="7">
        <f>IFERROR(VLOOKUP(AS23,#REF!,2,0), )</f>
        <v>0</v>
      </c>
      <c r="AU23" s="7">
        <v>20</v>
      </c>
      <c r="AV23" s="7">
        <f>IFERROR(VLOOKUP(AU23,#REF!,2,0), )</f>
        <v>0</v>
      </c>
      <c r="AW23" s="7">
        <v>2072</v>
      </c>
      <c r="AX23" s="7">
        <f>IFERROR(VLOOKUP(AW23,#REF!,2,0), )</f>
        <v>0</v>
      </c>
      <c r="AY23" s="13"/>
      <c r="AZ23" s="13"/>
      <c r="BA23" s="13"/>
      <c r="BB23" s="13"/>
      <c r="BC23" s="13"/>
      <c r="BD23" s="13"/>
      <c r="BE23" s="13"/>
      <c r="BF23" s="218"/>
      <c r="BG23" s="218"/>
      <c r="BH23" s="218"/>
      <c r="BI23" s="218"/>
      <c r="BJ23" s="218"/>
      <c r="BK23" s="218"/>
      <c r="BL23" s="218"/>
      <c r="BM23" s="218"/>
      <c r="BN23" s="218"/>
      <c r="BO23" s="218"/>
      <c r="BP23" s="5"/>
      <c r="BQ23" s="217"/>
      <c r="BR23" s="148"/>
      <c r="BS23" s="148"/>
      <c r="BT23" s="217"/>
      <c r="BU23" s="148"/>
      <c r="BV23" s="148"/>
      <c r="BW23" s="148"/>
      <c r="BX23" s="148"/>
      <c r="BY23" s="148"/>
      <c r="BZ23" s="217"/>
      <c r="CA23" s="147">
        <v>0</v>
      </c>
      <c r="CB23" s="217"/>
      <c r="CC23" s="217"/>
      <c r="CD23" s="219"/>
      <c r="CE23" s="148"/>
      <c r="CF23" s="148"/>
      <c r="CG23" s="148"/>
      <c r="CH23" s="217"/>
      <c r="CI23" s="217"/>
      <c r="CJ23" s="219"/>
      <c r="CK23" s="148"/>
      <c r="CL23" s="148"/>
      <c r="CM23" s="148"/>
      <c r="CN23" s="148"/>
      <c r="CO23" s="217"/>
      <c r="CP23" s="219"/>
      <c r="CQ23" s="5">
        <f t="shared" si="5"/>
        <v>0</v>
      </c>
      <c r="CR23" s="21">
        <f t="shared" si="1"/>
        <v>0</v>
      </c>
      <c r="CS23" s="21">
        <f t="shared" si="2"/>
        <v>0</v>
      </c>
      <c r="CT23" s="232">
        <v>44478</v>
      </c>
      <c r="CU23" s="5">
        <f t="shared" si="3"/>
        <v>34000000</v>
      </c>
      <c r="CV23" s="5"/>
      <c r="CW23" s="7"/>
      <c r="DF23"/>
      <c r="DG23" s="7" t="s">
        <v>1118</v>
      </c>
      <c r="DH23" s="7" t="s">
        <v>1038</v>
      </c>
      <c r="DJ23" s="7" t="s">
        <v>1204</v>
      </c>
      <c r="DK23" s="7" t="s">
        <v>1333</v>
      </c>
      <c r="DL23" s="37" t="s">
        <v>1342</v>
      </c>
      <c r="DM23" s="37" t="s">
        <v>1343</v>
      </c>
    </row>
    <row r="24" spans="1:124" ht="25.5" customHeight="1" x14ac:dyDescent="0.25">
      <c r="A24" s="51" t="s">
        <v>567</v>
      </c>
      <c r="B24" s="7">
        <v>2021</v>
      </c>
      <c r="C24" s="11" t="s">
        <v>1344</v>
      </c>
      <c r="D24" s="46" t="s">
        <v>1345</v>
      </c>
      <c r="E24" s="73" t="s">
        <v>722</v>
      </c>
      <c r="G24" s="7" t="s">
        <v>1092</v>
      </c>
      <c r="H24" s="7" t="s">
        <v>1026</v>
      </c>
      <c r="I24" s="7" t="s">
        <v>1027</v>
      </c>
      <c r="J24" s="7" t="s">
        <v>1346</v>
      </c>
      <c r="K24" s="204" t="s">
        <v>1059</v>
      </c>
      <c r="L24" s="7" t="s">
        <v>548</v>
      </c>
      <c r="M24" s="7" t="s">
        <v>1117</v>
      </c>
      <c r="N24" s="24">
        <v>51907536</v>
      </c>
      <c r="O24" s="41"/>
      <c r="P24" s="7" t="s">
        <v>1062</v>
      </c>
      <c r="Q24" s="7" t="s">
        <v>1029</v>
      </c>
      <c r="R24" t="s">
        <v>1347</v>
      </c>
      <c r="T24" s="7"/>
      <c r="U24" s="7"/>
      <c r="V24" s="13"/>
      <c r="W24" s="7"/>
      <c r="X24" s="7"/>
      <c r="Y24" s="7"/>
      <c r="Z24" s="23">
        <v>2870094</v>
      </c>
      <c r="AA24" s="13">
        <v>0</v>
      </c>
      <c r="AB24" s="35">
        <v>6</v>
      </c>
      <c r="AC24" s="7"/>
      <c r="AD24" s="28">
        <v>44236</v>
      </c>
      <c r="AE24" s="29">
        <v>44236</v>
      </c>
      <c r="AG24" s="9">
        <v>44416</v>
      </c>
      <c r="AH24" s="148">
        <f t="shared" si="4"/>
        <v>3100000</v>
      </c>
      <c r="AI24" s="147">
        <v>18600000</v>
      </c>
      <c r="AJ24" s="147"/>
      <c r="AK24" s="147"/>
      <c r="AL24" s="92" t="s">
        <v>1348</v>
      </c>
      <c r="AM24" s="7" t="s">
        <v>1083</v>
      </c>
      <c r="AN24" s="7">
        <v>160</v>
      </c>
      <c r="AO24" s="148" t="s">
        <v>1349</v>
      </c>
      <c r="AP24" s="148" t="s">
        <v>1340</v>
      </c>
      <c r="AQ24" s="7" t="s">
        <v>1031</v>
      </c>
      <c r="AR24" s="228" t="s">
        <v>1350</v>
      </c>
      <c r="AS24" s="217">
        <v>5</v>
      </c>
      <c r="AT24" s="7">
        <f>IFERROR(VLOOKUP(AS24,#REF!,2,0), )</f>
        <v>0</v>
      </c>
      <c r="AU24" s="7">
        <v>57</v>
      </c>
      <c r="AV24" s="7">
        <f>IFERROR(VLOOKUP(AU24,#REF!,2,0), )</f>
        <v>0</v>
      </c>
      <c r="AW24" s="7">
        <v>2172</v>
      </c>
      <c r="AX24" s="7">
        <f>IFERROR(VLOOKUP(AW24,#REF!,2,0), )</f>
        <v>0</v>
      </c>
      <c r="AY24" s="13">
        <v>1</v>
      </c>
      <c r="AZ24" s="13">
        <v>1</v>
      </c>
      <c r="BA24" s="13"/>
      <c r="BB24" s="13"/>
      <c r="BC24" s="13"/>
      <c r="BD24" s="13"/>
      <c r="BE24" s="13"/>
      <c r="BF24" s="218"/>
      <c r="BG24" s="218"/>
      <c r="BH24" s="218"/>
      <c r="BI24" s="218"/>
      <c r="BJ24" s="218"/>
      <c r="BK24" s="218"/>
      <c r="BL24" s="218"/>
      <c r="BM24" s="218"/>
      <c r="BN24" s="218"/>
      <c r="BO24" s="218"/>
      <c r="BP24" s="5"/>
      <c r="BQ24" s="217"/>
      <c r="BR24" s="148"/>
      <c r="BS24" s="148"/>
      <c r="BT24" s="217"/>
      <c r="BU24" s="148"/>
      <c r="BV24" s="148"/>
      <c r="BW24" s="148"/>
      <c r="BX24" s="148"/>
      <c r="BY24" s="148"/>
      <c r="BZ24" s="217"/>
      <c r="CA24" s="147">
        <v>9300000</v>
      </c>
      <c r="CB24" s="217">
        <v>3</v>
      </c>
      <c r="CC24" s="217">
        <v>0</v>
      </c>
      <c r="CD24" s="219">
        <v>44508</v>
      </c>
      <c r="CE24" s="148"/>
      <c r="CF24" s="148"/>
      <c r="CG24" s="148"/>
      <c r="CH24" s="217"/>
      <c r="CI24" s="217"/>
      <c r="CJ24" s="219"/>
      <c r="CK24" s="148"/>
      <c r="CL24" s="148"/>
      <c r="CM24" s="148"/>
      <c r="CN24" s="148"/>
      <c r="CO24" s="217"/>
      <c r="CP24" s="219"/>
      <c r="CQ24" s="5">
        <f t="shared" si="5"/>
        <v>9300000</v>
      </c>
      <c r="CR24" s="21">
        <f t="shared" si="1"/>
        <v>3</v>
      </c>
      <c r="CS24" s="21">
        <f t="shared" si="2"/>
        <v>0</v>
      </c>
      <c r="CT24" s="219">
        <v>44508</v>
      </c>
      <c r="CU24" s="5">
        <f t="shared" si="3"/>
        <v>27900000</v>
      </c>
      <c r="CV24" s="5"/>
      <c r="CW24" s="7"/>
      <c r="DF24"/>
      <c r="DG24" s="7" t="s">
        <v>1118</v>
      </c>
      <c r="DH24" s="7" t="s">
        <v>1038</v>
      </c>
      <c r="DJ24" s="7" t="s">
        <v>1204</v>
      </c>
      <c r="DK24" s="7" t="s">
        <v>1351</v>
      </c>
      <c r="DL24" s="37" t="s">
        <v>1352</v>
      </c>
    </row>
    <row r="25" spans="1:124" ht="25.5" customHeight="1" x14ac:dyDescent="0.25">
      <c r="A25" s="51" t="s">
        <v>569</v>
      </c>
      <c r="B25" s="7">
        <v>2021</v>
      </c>
      <c r="C25" s="11" t="s">
        <v>1353</v>
      </c>
      <c r="D25" s="46" t="s">
        <v>1353</v>
      </c>
      <c r="E25" s="73" t="s">
        <v>723</v>
      </c>
      <c r="G25" s="7" t="s">
        <v>1092</v>
      </c>
      <c r="H25" s="7" t="s">
        <v>1026</v>
      </c>
      <c r="I25" s="7" t="s">
        <v>1027</v>
      </c>
      <c r="J25" s="7" t="s">
        <v>1354</v>
      </c>
      <c r="K25" s="204" t="s">
        <v>1355</v>
      </c>
      <c r="L25" s="7" t="s">
        <v>3025</v>
      </c>
      <c r="M25" s="7" t="s">
        <v>1117</v>
      </c>
      <c r="N25" s="24">
        <v>1026564897</v>
      </c>
      <c r="O25" s="41"/>
      <c r="P25" s="7" t="s">
        <v>1062</v>
      </c>
      <c r="Q25" s="7" t="s">
        <v>1029</v>
      </c>
      <c r="R25" t="s">
        <v>1356</v>
      </c>
      <c r="T25" s="7"/>
      <c r="U25" s="7"/>
      <c r="V25" s="13"/>
      <c r="W25" s="7"/>
      <c r="X25" s="7"/>
      <c r="Y25" s="7"/>
      <c r="Z25" s="23">
        <v>3108691724</v>
      </c>
      <c r="AA25" s="13">
        <v>0</v>
      </c>
      <c r="AB25" s="35">
        <v>6</v>
      </c>
      <c r="AD25" s="28">
        <v>44236</v>
      </c>
      <c r="AE25" s="29">
        <v>44237</v>
      </c>
      <c r="AG25" s="9">
        <v>44417</v>
      </c>
      <c r="AH25" s="148">
        <f t="shared" si="4"/>
        <v>2500000</v>
      </c>
      <c r="AI25" s="147">
        <v>15000000</v>
      </c>
      <c r="AJ25" s="147"/>
      <c r="AK25" s="147"/>
      <c r="AL25" s="92" t="s">
        <v>1357</v>
      </c>
      <c r="AM25" s="7" t="s">
        <v>1083</v>
      </c>
      <c r="AN25" s="7">
        <v>161</v>
      </c>
      <c r="AO25" s="148" t="s">
        <v>1358</v>
      </c>
      <c r="AP25" s="148" t="s">
        <v>1340</v>
      </c>
      <c r="AQ25" s="7" t="s">
        <v>1031</v>
      </c>
      <c r="AR25" s="228" t="s">
        <v>1359</v>
      </c>
      <c r="AS25" s="217">
        <v>5</v>
      </c>
      <c r="AT25" s="7">
        <f>IFERROR(VLOOKUP(AS25,#REF!,2,0), )</f>
        <v>0</v>
      </c>
      <c r="AU25" s="7">
        <v>57</v>
      </c>
      <c r="AV25" s="7">
        <f>IFERROR(VLOOKUP(AU25,#REF!,2,0), )</f>
        <v>0</v>
      </c>
      <c r="AW25" s="7">
        <v>2169</v>
      </c>
      <c r="AX25" s="7">
        <f>IFERROR(VLOOKUP(AW25,#REF!,2,0), )</f>
        <v>0</v>
      </c>
      <c r="AY25" s="13">
        <v>3</v>
      </c>
      <c r="AZ25" s="13">
        <v>3</v>
      </c>
      <c r="BA25" s="13"/>
      <c r="BB25" s="13"/>
      <c r="BC25" s="13"/>
      <c r="BD25" s="13"/>
      <c r="BE25" s="13"/>
      <c r="BF25" s="218"/>
      <c r="BG25" s="218"/>
      <c r="BH25" s="218"/>
      <c r="BI25" s="218"/>
      <c r="BJ25" s="218"/>
      <c r="BK25" s="218"/>
      <c r="BL25" s="218"/>
      <c r="BM25" s="218"/>
      <c r="BN25" s="218"/>
      <c r="BO25" s="218"/>
      <c r="BP25" s="5"/>
      <c r="BQ25" s="217"/>
      <c r="BR25" s="148"/>
      <c r="BS25" s="148"/>
      <c r="BT25" s="217"/>
      <c r="BU25" s="148"/>
      <c r="BV25" s="148"/>
      <c r="BW25" s="148"/>
      <c r="BX25" s="148"/>
      <c r="BY25" s="148"/>
      <c r="BZ25" s="217"/>
      <c r="CA25" s="147">
        <v>2500000</v>
      </c>
      <c r="CB25" s="217">
        <v>1</v>
      </c>
      <c r="CC25" s="217">
        <v>0</v>
      </c>
      <c r="CD25" s="219">
        <v>44448</v>
      </c>
      <c r="CE25" s="148"/>
      <c r="CF25" s="148"/>
      <c r="CG25" s="148">
        <v>2500000</v>
      </c>
      <c r="CH25" s="217">
        <v>1</v>
      </c>
      <c r="CI25" s="217">
        <v>0</v>
      </c>
      <c r="CJ25" s="219">
        <v>44478</v>
      </c>
      <c r="CK25" s="148"/>
      <c r="CL25" s="148"/>
      <c r="CM25" s="148">
        <v>2500000</v>
      </c>
      <c r="CN25" s="217">
        <v>1</v>
      </c>
      <c r="CO25" s="217">
        <v>0</v>
      </c>
      <c r="CP25" s="219">
        <v>44509</v>
      </c>
      <c r="CQ25" s="5">
        <f t="shared" si="5"/>
        <v>7500000</v>
      </c>
      <c r="CR25" s="21">
        <f t="shared" si="1"/>
        <v>3</v>
      </c>
      <c r="CS25" s="21">
        <f t="shared" si="2"/>
        <v>0</v>
      </c>
      <c r="CT25" s="232">
        <v>44509</v>
      </c>
      <c r="CU25" s="5">
        <f t="shared" si="3"/>
        <v>22500000</v>
      </c>
      <c r="CV25" s="5"/>
      <c r="CW25" s="7"/>
      <c r="DF25"/>
      <c r="DG25" s="7" t="s">
        <v>1118</v>
      </c>
      <c r="DH25" s="7" t="s">
        <v>1038</v>
      </c>
      <c r="DJ25" s="7" t="s">
        <v>1360</v>
      </c>
      <c r="DK25" s="7" t="s">
        <v>1221</v>
      </c>
      <c r="DL25" s="37" t="s">
        <v>1205</v>
      </c>
      <c r="DM25" s="37" t="s">
        <v>1206</v>
      </c>
    </row>
    <row r="26" spans="1:124" ht="25.5" customHeight="1" x14ac:dyDescent="0.25">
      <c r="A26" s="51" t="s">
        <v>570</v>
      </c>
      <c r="B26" s="7">
        <v>2021</v>
      </c>
      <c r="C26" s="11" t="s">
        <v>1361</v>
      </c>
      <c r="D26" s="46" t="s">
        <v>1362</v>
      </c>
      <c r="E26" s="73" t="s">
        <v>724</v>
      </c>
      <c r="G26" s="7" t="s">
        <v>1092</v>
      </c>
      <c r="H26" s="7" t="s">
        <v>1026</v>
      </c>
      <c r="I26" s="7" t="s">
        <v>1027</v>
      </c>
      <c r="J26" s="7" t="s">
        <v>1363</v>
      </c>
      <c r="K26" s="204" t="s">
        <v>1364</v>
      </c>
      <c r="L26" s="7" t="s">
        <v>3026</v>
      </c>
      <c r="M26" s="7" t="s">
        <v>1117</v>
      </c>
      <c r="N26" s="24">
        <v>52867297</v>
      </c>
      <c r="O26" s="41"/>
      <c r="P26" s="7" t="s">
        <v>1062</v>
      </c>
      <c r="Q26" s="7" t="s">
        <v>1029</v>
      </c>
      <c r="R26" t="s">
        <v>1365</v>
      </c>
      <c r="T26" s="7"/>
      <c r="U26" s="7"/>
      <c r="V26" s="13"/>
      <c r="W26" s="7"/>
      <c r="X26" s="7"/>
      <c r="Y26" s="7"/>
      <c r="Z26" s="13">
        <v>6754734</v>
      </c>
      <c r="AA26" s="13">
        <v>0</v>
      </c>
      <c r="AB26" s="35">
        <v>6</v>
      </c>
      <c r="AC26" s="7"/>
      <c r="AD26" s="28">
        <v>44236</v>
      </c>
      <c r="AE26" s="29">
        <v>44236</v>
      </c>
      <c r="AG26" s="9">
        <v>44417</v>
      </c>
      <c r="AH26" s="148">
        <f t="shared" si="4"/>
        <v>5500000</v>
      </c>
      <c r="AI26" s="147">
        <v>33000000</v>
      </c>
      <c r="AJ26" s="147"/>
      <c r="AK26" s="147"/>
      <c r="AL26" s="92" t="s">
        <v>1366</v>
      </c>
      <c r="AM26" s="7" t="s">
        <v>1083</v>
      </c>
      <c r="AN26" s="7">
        <v>162</v>
      </c>
      <c r="AO26" s="148" t="s">
        <v>1367</v>
      </c>
      <c r="AP26" s="148" t="s">
        <v>1340</v>
      </c>
      <c r="AQ26" s="7" t="s">
        <v>1031</v>
      </c>
      <c r="AR26" s="228" t="s">
        <v>1359</v>
      </c>
      <c r="AS26" s="217">
        <v>5</v>
      </c>
      <c r="AT26" s="7">
        <f>IFERROR(VLOOKUP(AS26,#REF!,2,0), )</f>
        <v>0</v>
      </c>
      <c r="AU26" s="7">
        <v>57</v>
      </c>
      <c r="AV26" s="7">
        <f>IFERROR(VLOOKUP(AU26,#REF!,2,0), )</f>
        <v>0</v>
      </c>
      <c r="AW26" s="7">
        <v>2169</v>
      </c>
      <c r="AX26" s="7">
        <f>IFERROR(VLOOKUP(AW26,#REF!,2,0), )</f>
        <v>0</v>
      </c>
      <c r="AY26" s="13">
        <v>3</v>
      </c>
      <c r="AZ26" s="13">
        <v>3</v>
      </c>
      <c r="BA26" s="13"/>
      <c r="BB26" s="13"/>
      <c r="BC26" s="13"/>
      <c r="BD26" s="13"/>
      <c r="BE26" s="13"/>
      <c r="BF26" s="218"/>
      <c r="BG26" s="218"/>
      <c r="BH26" s="218"/>
      <c r="BI26" s="218"/>
      <c r="BJ26" s="218"/>
      <c r="BK26" s="218"/>
      <c r="BL26" s="218"/>
      <c r="BM26" s="218"/>
      <c r="BN26" s="218"/>
      <c r="BO26" s="218"/>
      <c r="BP26" s="5"/>
      <c r="BQ26" s="217"/>
      <c r="BR26" s="148"/>
      <c r="BS26" s="148"/>
      <c r="BT26" s="217"/>
      <c r="BU26" s="148"/>
      <c r="BV26" s="148"/>
      <c r="BW26" s="148"/>
      <c r="BX26" s="148"/>
      <c r="BY26" s="148"/>
      <c r="BZ26" s="217"/>
      <c r="CA26" s="147">
        <v>5500000</v>
      </c>
      <c r="CB26" s="217">
        <v>1</v>
      </c>
      <c r="CC26" s="217">
        <v>0</v>
      </c>
      <c r="CD26" s="219">
        <v>44447</v>
      </c>
      <c r="CE26" s="148"/>
      <c r="CF26" s="148"/>
      <c r="CG26" s="148">
        <v>5500000</v>
      </c>
      <c r="CH26" s="217">
        <v>1</v>
      </c>
      <c r="CI26" s="217">
        <v>0</v>
      </c>
      <c r="CJ26" s="219">
        <v>44477</v>
      </c>
      <c r="CK26" s="148"/>
      <c r="CL26" s="148"/>
      <c r="CM26" s="148">
        <v>5500000</v>
      </c>
      <c r="CN26" s="217">
        <v>1</v>
      </c>
      <c r="CO26" s="217">
        <v>0</v>
      </c>
      <c r="CP26" s="219">
        <v>44508</v>
      </c>
      <c r="CQ26" s="5">
        <f t="shared" si="5"/>
        <v>16500000</v>
      </c>
      <c r="CR26" s="21">
        <f t="shared" si="1"/>
        <v>3</v>
      </c>
      <c r="CS26" s="21">
        <f t="shared" ref="CS26:CS89" si="6">CC26+CI26+CO26</f>
        <v>0</v>
      </c>
      <c r="CT26" s="232">
        <v>44508</v>
      </c>
      <c r="CU26" s="5">
        <f t="shared" si="3"/>
        <v>49500000</v>
      </c>
      <c r="CV26" s="5"/>
      <c r="CW26" s="7"/>
      <c r="DF26"/>
      <c r="DG26" s="7" t="s">
        <v>1118</v>
      </c>
      <c r="DH26" s="7" t="s">
        <v>1038</v>
      </c>
      <c r="DJ26" s="7" t="s">
        <v>1360</v>
      </c>
      <c r="DK26" s="7" t="s">
        <v>1221</v>
      </c>
      <c r="DL26" s="37" t="s">
        <v>1205</v>
      </c>
      <c r="DM26" s="37" t="s">
        <v>1206</v>
      </c>
    </row>
    <row r="27" spans="1:124" ht="25.5" customHeight="1" x14ac:dyDescent="0.25">
      <c r="A27" s="51" t="s">
        <v>572</v>
      </c>
      <c r="B27" s="7">
        <v>2021</v>
      </c>
      <c r="C27" s="11" t="s">
        <v>1368</v>
      </c>
      <c r="D27" s="46" t="s">
        <v>1368</v>
      </c>
      <c r="E27" s="73" t="s">
        <v>725</v>
      </c>
      <c r="G27" s="7" t="s">
        <v>1092</v>
      </c>
      <c r="H27" s="7" t="s">
        <v>1026</v>
      </c>
      <c r="I27" s="7" t="s">
        <v>1027</v>
      </c>
      <c r="J27" s="7" t="s">
        <v>1369</v>
      </c>
      <c r="K27" s="204" t="s">
        <v>1116</v>
      </c>
      <c r="L27" s="7" t="s">
        <v>539</v>
      </c>
      <c r="M27" s="7" t="s">
        <v>1117</v>
      </c>
      <c r="N27" s="24">
        <v>1032410</v>
      </c>
      <c r="O27" s="41"/>
      <c r="P27" s="7" t="s">
        <v>1062</v>
      </c>
      <c r="Q27" s="7" t="s">
        <v>1029</v>
      </c>
      <c r="R27" t="s">
        <v>1199</v>
      </c>
      <c r="T27" s="7"/>
      <c r="U27" s="7"/>
      <c r="V27" s="13"/>
      <c r="W27" s="7"/>
      <c r="X27" s="7"/>
      <c r="Y27" s="7"/>
      <c r="Z27" s="13">
        <v>3015769974</v>
      </c>
      <c r="AA27" s="13">
        <v>0</v>
      </c>
      <c r="AB27" s="35">
        <v>6</v>
      </c>
      <c r="AD27" s="28">
        <v>44236</v>
      </c>
      <c r="AE27" s="29">
        <v>44237</v>
      </c>
      <c r="AG27" s="9">
        <v>44417</v>
      </c>
      <c r="AH27" s="148">
        <f t="shared" si="4"/>
        <v>2200000</v>
      </c>
      <c r="AI27" s="147">
        <v>13200000</v>
      </c>
      <c r="AJ27" s="147"/>
      <c r="AK27" s="147"/>
      <c r="AL27" s="92" t="s">
        <v>1370</v>
      </c>
      <c r="AM27" s="7" t="s">
        <v>1083</v>
      </c>
      <c r="AN27" s="7">
        <v>163</v>
      </c>
      <c r="AO27" s="148" t="s">
        <v>1371</v>
      </c>
      <c r="AP27" s="148" t="s">
        <v>1340</v>
      </c>
      <c r="AQ27" s="7" t="s">
        <v>1031</v>
      </c>
      <c r="AR27" s="226" t="s">
        <v>1359</v>
      </c>
      <c r="AS27" s="217">
        <v>5</v>
      </c>
      <c r="AT27" s="7">
        <f>IFERROR(VLOOKUP(AS27,#REF!,2,0), )</f>
        <v>0</v>
      </c>
      <c r="AU27" s="7">
        <v>57</v>
      </c>
      <c r="AV27" s="7">
        <f>IFERROR(VLOOKUP(AU27,#REF!,2,0), )</f>
        <v>0</v>
      </c>
      <c r="AW27" s="7">
        <v>2169</v>
      </c>
      <c r="AX27" s="7">
        <f>IFERROR(VLOOKUP(AW27,#REF!,2,0), )</f>
        <v>0</v>
      </c>
      <c r="AY27" s="13">
        <v>1</v>
      </c>
      <c r="AZ27" s="13">
        <v>1</v>
      </c>
      <c r="BA27" s="13"/>
      <c r="BB27" s="13"/>
      <c r="BC27" s="13"/>
      <c r="BD27" s="13"/>
      <c r="BE27" s="13"/>
      <c r="BF27" s="218"/>
      <c r="BG27" s="218"/>
      <c r="BH27" s="218"/>
      <c r="BI27" s="218"/>
      <c r="BJ27" s="218"/>
      <c r="BK27" s="218"/>
      <c r="BL27" s="218"/>
      <c r="BM27" s="218"/>
      <c r="BN27" s="218"/>
      <c r="BO27" s="218"/>
      <c r="BP27" s="5"/>
      <c r="BQ27" s="217"/>
      <c r="BR27" s="148"/>
      <c r="BS27" s="148"/>
      <c r="BT27" s="217"/>
      <c r="BU27" s="148"/>
      <c r="BV27" s="148"/>
      <c r="BW27" s="148"/>
      <c r="BX27" s="148"/>
      <c r="BY27" s="148"/>
      <c r="BZ27" s="217"/>
      <c r="CA27" s="147">
        <v>2200000</v>
      </c>
      <c r="CB27" s="217">
        <v>1</v>
      </c>
      <c r="CC27" s="217">
        <v>0</v>
      </c>
      <c r="CD27" s="219">
        <v>44448</v>
      </c>
      <c r="CE27" s="148"/>
      <c r="CF27" s="148"/>
      <c r="CG27" s="148"/>
      <c r="CH27" s="217"/>
      <c r="CI27" s="217"/>
      <c r="CJ27" s="219"/>
      <c r="CK27" s="148"/>
      <c r="CL27" s="148"/>
      <c r="CM27" s="148"/>
      <c r="CN27" s="148"/>
      <c r="CO27" s="217"/>
      <c r="CP27" s="219"/>
      <c r="CQ27" s="5">
        <f t="shared" si="5"/>
        <v>2200000</v>
      </c>
      <c r="CR27" s="21">
        <f t="shared" si="1"/>
        <v>1</v>
      </c>
      <c r="CS27" s="21">
        <f t="shared" si="6"/>
        <v>0</v>
      </c>
      <c r="CT27" s="219">
        <v>44448</v>
      </c>
      <c r="CU27" s="5">
        <f t="shared" si="3"/>
        <v>15400000</v>
      </c>
      <c r="CV27" s="5"/>
      <c r="CW27" s="7"/>
      <c r="DF27"/>
      <c r="DG27" s="7" t="s">
        <v>1118</v>
      </c>
      <c r="DH27" s="7" t="s">
        <v>1038</v>
      </c>
      <c r="DJ27" s="7" t="s">
        <v>1119</v>
      </c>
      <c r="DK27" s="7" t="s">
        <v>1372</v>
      </c>
      <c r="DL27" s="37" t="s">
        <v>1205</v>
      </c>
      <c r="DM27" s="37" t="s">
        <v>1206</v>
      </c>
    </row>
    <row r="28" spans="1:124" ht="25.5" customHeight="1" x14ac:dyDescent="0.25">
      <c r="A28" s="51" t="s">
        <v>573</v>
      </c>
      <c r="B28" s="7">
        <v>2021</v>
      </c>
      <c r="C28" s="11" t="s">
        <v>1373</v>
      </c>
      <c r="D28" s="46" t="s">
        <v>1373</v>
      </c>
      <c r="E28" s="73" t="s">
        <v>726</v>
      </c>
      <c r="G28" s="7" t="s">
        <v>1092</v>
      </c>
      <c r="H28" s="7" t="s">
        <v>1026</v>
      </c>
      <c r="I28" s="7" t="s">
        <v>1027</v>
      </c>
      <c r="J28" s="7" t="s">
        <v>1374</v>
      </c>
      <c r="K28" s="204" t="s">
        <v>1375</v>
      </c>
      <c r="L28" s="7" t="s">
        <v>3027</v>
      </c>
      <c r="M28" s="7" t="s">
        <v>1117</v>
      </c>
      <c r="N28" s="24">
        <v>1013606812</v>
      </c>
      <c r="O28" s="41"/>
      <c r="P28" s="7" t="s">
        <v>1062</v>
      </c>
      <c r="Q28" s="7" t="s">
        <v>1029</v>
      </c>
      <c r="R28" t="s">
        <v>1199</v>
      </c>
      <c r="T28" s="7"/>
      <c r="U28" s="7"/>
      <c r="V28" s="13"/>
      <c r="W28" s="7"/>
      <c r="X28" s="7"/>
      <c r="Y28" s="7"/>
      <c r="Z28" s="13">
        <v>3229155120</v>
      </c>
      <c r="AA28" s="13">
        <v>0</v>
      </c>
      <c r="AB28" s="35">
        <v>6</v>
      </c>
      <c r="AC28" s="7"/>
      <c r="AD28" s="28">
        <v>44236</v>
      </c>
      <c r="AE28" s="29">
        <v>44237</v>
      </c>
      <c r="AG28" s="9">
        <v>44417</v>
      </c>
      <c r="AH28" s="148">
        <f t="shared" si="4"/>
        <v>2200000</v>
      </c>
      <c r="AI28" s="147">
        <v>13200000</v>
      </c>
      <c r="AJ28" s="147"/>
      <c r="AK28" s="147"/>
      <c r="AL28" s="92" t="s">
        <v>1376</v>
      </c>
      <c r="AM28" s="148" t="s">
        <v>1040</v>
      </c>
      <c r="AN28" s="7">
        <v>164</v>
      </c>
      <c r="AO28" s="148" t="s">
        <v>1377</v>
      </c>
      <c r="AP28" s="148" t="s">
        <v>1340</v>
      </c>
      <c r="AQ28" s="7" t="s">
        <v>1031</v>
      </c>
      <c r="AR28" s="226" t="s">
        <v>1359</v>
      </c>
      <c r="AS28" s="217">
        <v>5</v>
      </c>
      <c r="AT28" s="7">
        <f>IFERROR(VLOOKUP(AS28,#REF!,2,0), )</f>
        <v>0</v>
      </c>
      <c r="AU28" s="7">
        <v>57</v>
      </c>
      <c r="AV28" s="7">
        <f>IFERROR(VLOOKUP(AU28,#REF!,2,0), )</f>
        <v>0</v>
      </c>
      <c r="AW28" s="7">
        <v>2169</v>
      </c>
      <c r="AX28" s="7">
        <f>IFERROR(VLOOKUP(AW28,#REF!,2,0), )</f>
        <v>0</v>
      </c>
      <c r="AY28" s="13">
        <v>1</v>
      </c>
      <c r="AZ28" s="13">
        <v>1</v>
      </c>
      <c r="BA28" s="13"/>
      <c r="BB28" s="13"/>
      <c r="BC28" s="13"/>
      <c r="BD28" s="13"/>
      <c r="BE28" s="13"/>
      <c r="BF28" s="218"/>
      <c r="BG28" s="218"/>
      <c r="BH28" s="218"/>
      <c r="BI28" s="218"/>
      <c r="BJ28" s="218"/>
      <c r="BK28" s="218"/>
      <c r="BL28" s="218"/>
      <c r="BM28" s="218"/>
      <c r="BN28" s="218"/>
      <c r="BO28" s="218"/>
      <c r="BP28" s="5"/>
      <c r="BQ28" s="217"/>
      <c r="BR28" s="148"/>
      <c r="BS28" s="148"/>
      <c r="BT28" s="217"/>
      <c r="BU28" s="148"/>
      <c r="BV28" s="148"/>
      <c r="BW28" s="148"/>
      <c r="BX28" s="148"/>
      <c r="BY28" s="148"/>
      <c r="BZ28" s="217"/>
      <c r="CA28" s="147">
        <v>2200000</v>
      </c>
      <c r="CB28" s="217">
        <v>1</v>
      </c>
      <c r="CC28" s="217">
        <v>0</v>
      </c>
      <c r="CD28" s="219">
        <v>44448</v>
      </c>
      <c r="CE28" s="148"/>
      <c r="CF28" s="148"/>
      <c r="CG28" s="148"/>
      <c r="CH28" s="217"/>
      <c r="CI28" s="217"/>
      <c r="CJ28" s="219"/>
      <c r="CK28" s="148"/>
      <c r="CL28" s="148"/>
      <c r="CM28" s="148"/>
      <c r="CN28" s="148"/>
      <c r="CO28" s="217"/>
      <c r="CP28" s="219"/>
      <c r="CQ28" s="5">
        <f t="shared" si="5"/>
        <v>2200000</v>
      </c>
      <c r="CR28" s="21">
        <f t="shared" si="1"/>
        <v>1</v>
      </c>
      <c r="CS28" s="21">
        <f t="shared" si="6"/>
        <v>0</v>
      </c>
      <c r="CT28" s="232">
        <v>44448</v>
      </c>
      <c r="CU28" s="5">
        <f t="shared" si="3"/>
        <v>15400000</v>
      </c>
      <c r="CV28" s="5"/>
      <c r="CW28" s="7"/>
      <c r="DF28"/>
      <c r="DG28" s="7" t="s">
        <v>1118</v>
      </c>
      <c r="DH28" s="7" t="s">
        <v>1038</v>
      </c>
      <c r="DJ28" s="7" t="s">
        <v>1119</v>
      </c>
      <c r="DK28" s="7" t="s">
        <v>1378</v>
      </c>
      <c r="DL28" s="37" t="s">
        <v>1205</v>
      </c>
      <c r="DM28" s="37" t="s">
        <v>1206</v>
      </c>
    </row>
    <row r="29" spans="1:124" ht="25.5" customHeight="1" x14ac:dyDescent="0.25">
      <c r="A29" s="51" t="s">
        <v>575</v>
      </c>
      <c r="B29" s="7">
        <v>2021</v>
      </c>
      <c r="C29" s="11" t="s">
        <v>1379</v>
      </c>
      <c r="D29" s="46" t="s">
        <v>1379</v>
      </c>
      <c r="E29" s="73" t="s">
        <v>727</v>
      </c>
      <c r="G29" s="7" t="s">
        <v>1092</v>
      </c>
      <c r="H29" s="7" t="s">
        <v>1026</v>
      </c>
      <c r="I29" s="7" t="s">
        <v>1027</v>
      </c>
      <c r="J29" s="7" t="s">
        <v>1380</v>
      </c>
      <c r="K29" s="204" t="s">
        <v>1381</v>
      </c>
      <c r="L29" s="7" t="s">
        <v>3028</v>
      </c>
      <c r="M29" s="7" t="s">
        <v>1117</v>
      </c>
      <c r="N29" s="24">
        <v>19294878</v>
      </c>
      <c r="O29" s="41"/>
      <c r="Q29" s="7" t="s">
        <v>1029</v>
      </c>
      <c r="T29" s="7"/>
      <c r="U29" s="7"/>
      <c r="V29" s="13"/>
      <c r="W29" s="7"/>
      <c r="X29" s="7"/>
      <c r="Y29" s="7"/>
      <c r="Z29" s="13"/>
      <c r="AA29" s="13"/>
      <c r="AB29" s="35">
        <v>6</v>
      </c>
      <c r="AD29" s="28">
        <v>44237</v>
      </c>
      <c r="AE29" s="29">
        <v>44237</v>
      </c>
      <c r="AG29" s="222">
        <v>44419</v>
      </c>
      <c r="AH29" s="148">
        <f t="shared" si="4"/>
        <v>2500000</v>
      </c>
      <c r="AI29" s="147">
        <v>15000000</v>
      </c>
      <c r="AJ29" s="147"/>
      <c r="AK29" s="147"/>
      <c r="AL29" s="92" t="s">
        <v>1382</v>
      </c>
      <c r="AM29" s="7" t="s">
        <v>1083</v>
      </c>
      <c r="AN29" s="7">
        <v>165</v>
      </c>
      <c r="AO29" s="148" t="s">
        <v>1383</v>
      </c>
      <c r="AP29" s="148" t="s">
        <v>1384</v>
      </c>
      <c r="AQ29" s="7" t="s">
        <v>1031</v>
      </c>
      <c r="AR29" s="226" t="s">
        <v>1359</v>
      </c>
      <c r="AS29" s="217">
        <v>5</v>
      </c>
      <c r="AT29" s="7">
        <f>IFERROR(VLOOKUP(AS29,#REF!,2,0), )</f>
        <v>0</v>
      </c>
      <c r="AU29" s="7">
        <v>57</v>
      </c>
      <c r="AV29" s="7">
        <f>IFERROR(VLOOKUP(AU29,#REF!,2,0), )</f>
        <v>0</v>
      </c>
      <c r="AW29" s="7">
        <v>2169</v>
      </c>
      <c r="AX29" s="7">
        <f>IFERROR(VLOOKUP(AW29,#REF!,2,0), )</f>
        <v>0</v>
      </c>
      <c r="AY29" s="13"/>
      <c r="AZ29" s="13"/>
      <c r="BA29" s="13">
        <v>1</v>
      </c>
      <c r="BB29" s="13">
        <v>1</v>
      </c>
      <c r="BC29" s="13"/>
      <c r="BD29" s="13"/>
      <c r="BE29" s="13"/>
      <c r="BF29" s="218">
        <v>44308</v>
      </c>
      <c r="BG29" s="218"/>
      <c r="BH29" s="218"/>
      <c r="BI29" s="218">
        <v>44299</v>
      </c>
      <c r="BJ29" s="218"/>
      <c r="BK29" s="218"/>
      <c r="BL29" s="218"/>
      <c r="BM29" s="218">
        <v>44301</v>
      </c>
      <c r="BN29" s="218"/>
      <c r="BO29" s="218"/>
      <c r="BP29" s="5" t="s">
        <v>1028</v>
      </c>
      <c r="BQ29" s="217">
        <v>13485659</v>
      </c>
      <c r="BR29" s="148" t="s">
        <v>1048</v>
      </c>
      <c r="BS29" s="148"/>
      <c r="BT29" s="217"/>
      <c r="BU29" s="148"/>
      <c r="BV29" s="148"/>
      <c r="BW29" s="148"/>
      <c r="BX29" s="148"/>
      <c r="BY29" s="148"/>
      <c r="BZ29" s="217"/>
      <c r="CA29" s="147">
        <v>3750000</v>
      </c>
      <c r="CB29" s="217">
        <v>1</v>
      </c>
      <c r="CC29" s="217">
        <v>15</v>
      </c>
      <c r="CD29" s="219">
        <v>44465</v>
      </c>
      <c r="CE29" s="148"/>
      <c r="CF29" s="148"/>
      <c r="CG29" s="148"/>
      <c r="CH29" s="217"/>
      <c r="CI29" s="217"/>
      <c r="CJ29" s="219"/>
      <c r="CK29" s="148"/>
      <c r="CL29" s="148"/>
      <c r="CM29" s="148"/>
      <c r="CN29" s="148"/>
      <c r="CO29" s="217"/>
      <c r="CP29" s="219"/>
      <c r="CQ29" s="5">
        <f t="shared" si="5"/>
        <v>3750000</v>
      </c>
      <c r="CR29" s="21">
        <f t="shared" si="1"/>
        <v>1</v>
      </c>
      <c r="CS29" s="21">
        <f t="shared" si="6"/>
        <v>15</v>
      </c>
      <c r="CT29" s="219">
        <v>44465</v>
      </c>
      <c r="CU29" s="5">
        <f t="shared" si="3"/>
        <v>18750000</v>
      </c>
      <c r="CV29" s="5"/>
      <c r="CW29" s="7"/>
      <c r="DF29"/>
      <c r="DG29" s="7" t="s">
        <v>1118</v>
      </c>
      <c r="DH29" s="7" t="s">
        <v>1038</v>
      </c>
      <c r="DJ29" s="7" t="s">
        <v>1204</v>
      </c>
      <c r="DK29" s="7" t="s">
        <v>1300</v>
      </c>
      <c r="DL29" s="37" t="s">
        <v>1205</v>
      </c>
      <c r="DM29" s="37" t="s">
        <v>1206</v>
      </c>
    </row>
    <row r="30" spans="1:124" ht="25.5" customHeight="1" x14ac:dyDescent="0.25">
      <c r="A30" s="51" t="s">
        <v>576</v>
      </c>
      <c r="B30" s="7">
        <v>2021</v>
      </c>
      <c r="C30" s="11" t="s">
        <v>1385</v>
      </c>
      <c r="D30" s="46" t="s">
        <v>1386</v>
      </c>
      <c r="E30" s="73" t="s">
        <v>728</v>
      </c>
      <c r="G30" s="7" t="s">
        <v>1092</v>
      </c>
      <c r="H30" s="7" t="s">
        <v>1026</v>
      </c>
      <c r="I30" s="7" t="s">
        <v>1027</v>
      </c>
      <c r="J30" s="7" t="s">
        <v>1387</v>
      </c>
      <c r="K30" s="204" t="s">
        <v>1052</v>
      </c>
      <c r="L30" s="7" t="s">
        <v>3005</v>
      </c>
      <c r="M30" s="7" t="s">
        <v>1117</v>
      </c>
      <c r="N30" s="24">
        <v>1085265170</v>
      </c>
      <c r="O30" s="41"/>
      <c r="P30" t="s">
        <v>1115</v>
      </c>
      <c r="Q30" s="7" t="s">
        <v>1029</v>
      </c>
      <c r="R30" t="s">
        <v>1388</v>
      </c>
      <c r="T30" s="7"/>
      <c r="U30" s="7"/>
      <c r="V30" s="13"/>
      <c r="W30" s="7"/>
      <c r="X30" s="7"/>
      <c r="Y30" s="7"/>
      <c r="Z30" s="13">
        <v>3014514884</v>
      </c>
      <c r="AA30" s="13">
        <v>0</v>
      </c>
      <c r="AB30" s="35">
        <v>10.6</v>
      </c>
      <c r="AC30" s="7"/>
      <c r="AD30" s="28">
        <v>44237</v>
      </c>
      <c r="AE30" s="29">
        <v>44237</v>
      </c>
      <c r="AG30" s="9">
        <v>44557</v>
      </c>
      <c r="AH30" s="148">
        <f t="shared" si="4"/>
        <v>4361000</v>
      </c>
      <c r="AI30" s="147">
        <v>46226600</v>
      </c>
      <c r="AJ30" s="147"/>
      <c r="AK30" s="147"/>
      <c r="AL30" s="92" t="s">
        <v>1389</v>
      </c>
      <c r="AM30" s="7" t="s">
        <v>1083</v>
      </c>
      <c r="AN30" s="7">
        <v>166</v>
      </c>
      <c r="AO30" s="148" t="s">
        <v>1390</v>
      </c>
      <c r="AP30" s="148" t="s">
        <v>1384</v>
      </c>
      <c r="AQ30" s="7" t="s">
        <v>1031</v>
      </c>
      <c r="AR30" s="226" t="s">
        <v>1391</v>
      </c>
      <c r="AS30" s="217">
        <v>1</v>
      </c>
      <c r="AT30" s="7">
        <f>IFERROR(VLOOKUP(AS30,#REF!,2,0), )</f>
        <v>0</v>
      </c>
      <c r="AU30" s="7">
        <v>6</v>
      </c>
      <c r="AV30" s="7">
        <f>IFERROR(VLOOKUP(AU30,#REF!,2,0), )</f>
        <v>0</v>
      </c>
      <c r="AW30" s="7">
        <v>2094</v>
      </c>
      <c r="AX30" s="7">
        <f>IFERROR(VLOOKUP(AW30,#REF!,2,0), )</f>
        <v>0</v>
      </c>
      <c r="AY30" s="13">
        <v>1</v>
      </c>
      <c r="AZ30" s="13">
        <v>1</v>
      </c>
      <c r="BA30" s="13"/>
      <c r="BB30" s="13"/>
      <c r="BC30" s="13"/>
      <c r="BD30" s="13"/>
      <c r="BE30" s="13"/>
      <c r="BF30" s="218"/>
      <c r="BG30" s="218"/>
      <c r="BH30" s="218"/>
      <c r="BI30" s="218"/>
      <c r="BJ30" s="218"/>
      <c r="BK30" s="218"/>
      <c r="BL30" s="218"/>
      <c r="BM30" s="218"/>
      <c r="BN30" s="218"/>
      <c r="BO30" s="218"/>
      <c r="BP30" s="5"/>
      <c r="BQ30" s="217"/>
      <c r="BR30" s="148"/>
      <c r="BS30" s="148"/>
      <c r="BT30" s="217"/>
      <c r="BU30" s="148"/>
      <c r="BV30" s="148"/>
      <c r="BW30" s="148"/>
      <c r="BX30" s="148"/>
      <c r="BY30" s="148"/>
      <c r="BZ30" s="217"/>
      <c r="CA30" s="147">
        <v>4361000</v>
      </c>
      <c r="CB30" s="217">
        <v>1</v>
      </c>
      <c r="CC30" s="217">
        <v>0</v>
      </c>
      <c r="CD30" s="219">
        <v>44587</v>
      </c>
      <c r="CE30" s="148"/>
      <c r="CF30" s="148"/>
      <c r="CG30" s="148"/>
      <c r="CH30" s="217"/>
      <c r="CI30" s="217"/>
      <c r="CJ30" s="219"/>
      <c r="CK30" s="148"/>
      <c r="CL30" s="148"/>
      <c r="CM30" s="148"/>
      <c r="CN30" s="148"/>
      <c r="CO30" s="217"/>
      <c r="CP30" s="219"/>
      <c r="CQ30" s="5">
        <f t="shared" si="5"/>
        <v>4361000</v>
      </c>
      <c r="CR30" s="21">
        <f t="shared" si="1"/>
        <v>1</v>
      </c>
      <c r="CS30" s="21">
        <f t="shared" si="6"/>
        <v>0</v>
      </c>
      <c r="CT30" s="219">
        <v>44587</v>
      </c>
      <c r="CU30" s="5">
        <f t="shared" si="3"/>
        <v>50587600</v>
      </c>
      <c r="CV30" s="5"/>
      <c r="CW30" s="7"/>
      <c r="DF30"/>
      <c r="DG30" s="7" t="s">
        <v>1118</v>
      </c>
      <c r="DH30" s="7" t="s">
        <v>1038</v>
      </c>
      <c r="DJ30" s="7" t="s">
        <v>1204</v>
      </c>
      <c r="DK30" s="7" t="s">
        <v>1333</v>
      </c>
      <c r="DL30" s="37" t="s">
        <v>1205</v>
      </c>
      <c r="DM30" s="37" t="s">
        <v>1206</v>
      </c>
    </row>
    <row r="31" spans="1:124" ht="25.5" customHeight="1" x14ac:dyDescent="0.25">
      <c r="A31" s="51" t="s">
        <v>578</v>
      </c>
      <c r="B31" s="7">
        <v>2021</v>
      </c>
      <c r="C31" s="11" t="s">
        <v>1392</v>
      </c>
      <c r="D31" s="46" t="s">
        <v>1392</v>
      </c>
      <c r="E31" s="73" t="s">
        <v>729</v>
      </c>
      <c r="G31" s="7" t="s">
        <v>1092</v>
      </c>
      <c r="H31" s="7" t="s">
        <v>1026</v>
      </c>
      <c r="I31" s="7" t="s">
        <v>1027</v>
      </c>
      <c r="J31" s="7" t="s">
        <v>1393</v>
      </c>
      <c r="K31" s="204" t="s">
        <v>1394</v>
      </c>
      <c r="L31" s="7" t="s">
        <v>3029</v>
      </c>
      <c r="M31" s="7" t="s">
        <v>1117</v>
      </c>
      <c r="N31" s="24">
        <v>1085250976</v>
      </c>
      <c r="O31" s="41"/>
      <c r="P31" s="7" t="s">
        <v>1062</v>
      </c>
      <c r="Q31" s="7" t="s">
        <v>1029</v>
      </c>
      <c r="R31" t="s">
        <v>1395</v>
      </c>
      <c r="T31" s="7"/>
      <c r="U31" s="7"/>
      <c r="V31" s="13"/>
      <c r="W31" s="7"/>
      <c r="X31" s="7"/>
      <c r="Y31" s="7"/>
      <c r="Z31" s="13">
        <v>3104463070</v>
      </c>
      <c r="AA31" s="13">
        <v>0</v>
      </c>
      <c r="AB31" s="35">
        <v>10</v>
      </c>
      <c r="AD31" s="28">
        <v>44238</v>
      </c>
      <c r="AE31" s="29">
        <v>44239</v>
      </c>
      <c r="AG31" s="9">
        <v>44541</v>
      </c>
      <c r="AH31" s="148">
        <f t="shared" si="4"/>
        <v>4250000</v>
      </c>
      <c r="AI31" s="147">
        <v>42500000</v>
      </c>
      <c r="AJ31" s="147"/>
      <c r="AK31" s="147"/>
      <c r="AL31" s="92" t="s">
        <v>1396</v>
      </c>
      <c r="AM31" s="7" t="s">
        <v>1083</v>
      </c>
      <c r="AN31" s="7">
        <v>204</v>
      </c>
      <c r="AO31" s="148" t="s">
        <v>1397</v>
      </c>
      <c r="AP31" s="148" t="s">
        <v>1398</v>
      </c>
      <c r="AQ31" s="7" t="s">
        <v>1031</v>
      </c>
      <c r="AR31" s="226" t="s">
        <v>1359</v>
      </c>
      <c r="AS31" s="217">
        <v>5</v>
      </c>
      <c r="AT31" s="7">
        <f>IFERROR(VLOOKUP(AS31,#REF!,2,0), )</f>
        <v>0</v>
      </c>
      <c r="AU31" s="7">
        <v>57</v>
      </c>
      <c r="AV31" s="7">
        <f>IFERROR(VLOOKUP(AU31,#REF!,2,0), )</f>
        <v>0</v>
      </c>
      <c r="AW31" s="7">
        <v>2169</v>
      </c>
      <c r="AX31" s="7">
        <f>IFERROR(VLOOKUP(AW31,#REF!,2,0), )</f>
        <v>0</v>
      </c>
      <c r="AY31" s="13">
        <v>1</v>
      </c>
      <c r="AZ31" s="13">
        <v>1</v>
      </c>
      <c r="BA31" s="13"/>
      <c r="BB31" s="13"/>
      <c r="BC31" s="13"/>
      <c r="BD31" s="13"/>
      <c r="BE31" s="13"/>
      <c r="BF31" s="218"/>
      <c r="BG31" s="218"/>
      <c r="BH31" s="218"/>
      <c r="BI31" s="218"/>
      <c r="BJ31" s="218"/>
      <c r="BK31" s="218"/>
      <c r="BL31" s="218"/>
      <c r="BM31" s="218"/>
      <c r="BN31" s="218"/>
      <c r="BO31" s="218"/>
      <c r="BP31" s="5"/>
      <c r="BQ31" s="217"/>
      <c r="BR31" s="148"/>
      <c r="BS31" s="148"/>
      <c r="BT31" s="217"/>
      <c r="BU31" s="148"/>
      <c r="BV31" s="148"/>
      <c r="BW31" s="148"/>
      <c r="BX31" s="148"/>
      <c r="BY31" s="148"/>
      <c r="BZ31" s="217"/>
      <c r="CA31" s="147">
        <v>2833340</v>
      </c>
      <c r="CB31" s="217">
        <v>0</v>
      </c>
      <c r="CC31" s="217">
        <v>20</v>
      </c>
      <c r="CD31" s="219">
        <v>44561</v>
      </c>
      <c r="CE31" s="148"/>
      <c r="CF31" s="148"/>
      <c r="CG31" s="148"/>
      <c r="CH31" s="217"/>
      <c r="CI31" s="217"/>
      <c r="CJ31" s="219"/>
      <c r="CK31" s="148"/>
      <c r="CL31" s="148"/>
      <c r="CM31" s="148"/>
      <c r="CN31" s="148"/>
      <c r="CO31" s="217"/>
      <c r="CP31" s="219"/>
      <c r="CQ31" s="5">
        <f t="shared" si="5"/>
        <v>2833340</v>
      </c>
      <c r="CR31" s="21">
        <f t="shared" si="1"/>
        <v>0</v>
      </c>
      <c r="CS31" s="21">
        <f t="shared" si="6"/>
        <v>20</v>
      </c>
      <c r="CT31" s="219">
        <v>44561</v>
      </c>
      <c r="CU31" s="5">
        <f t="shared" si="3"/>
        <v>45333340</v>
      </c>
      <c r="CV31" s="5"/>
      <c r="CW31" s="7"/>
      <c r="DF31"/>
      <c r="DG31" s="7" t="s">
        <v>1118</v>
      </c>
      <c r="DH31" s="7" t="s">
        <v>1038</v>
      </c>
      <c r="DJ31" s="7" t="s">
        <v>1119</v>
      </c>
      <c r="DK31" s="7" t="s">
        <v>1399</v>
      </c>
      <c r="DL31" s="37" t="s">
        <v>1342</v>
      </c>
      <c r="DM31" s="37" t="s">
        <v>1343</v>
      </c>
    </row>
    <row r="32" spans="1:124" ht="25.5" customHeight="1" x14ac:dyDescent="0.25">
      <c r="A32" s="51" t="s">
        <v>580</v>
      </c>
      <c r="B32" s="7">
        <v>2021</v>
      </c>
      <c r="C32" s="11" t="s">
        <v>1400</v>
      </c>
      <c r="D32" s="46" t="s">
        <v>1401</v>
      </c>
      <c r="E32" s="73" t="s">
        <v>730</v>
      </c>
      <c r="G32" s="7" t="s">
        <v>1092</v>
      </c>
      <c r="H32" s="7" t="s">
        <v>1026</v>
      </c>
      <c r="I32" s="7" t="s">
        <v>1027</v>
      </c>
      <c r="J32" s="7" t="s">
        <v>1402</v>
      </c>
      <c r="K32" s="204" t="s">
        <v>1403</v>
      </c>
      <c r="L32" s="7" t="s">
        <v>3030</v>
      </c>
      <c r="M32" s="7" t="s">
        <v>1117</v>
      </c>
      <c r="N32" s="24">
        <v>1085314351</v>
      </c>
      <c r="O32" s="41"/>
      <c r="P32" t="s">
        <v>1115</v>
      </c>
      <c r="Q32" s="7" t="s">
        <v>1029</v>
      </c>
      <c r="R32" t="s">
        <v>1404</v>
      </c>
      <c r="T32" s="7"/>
      <c r="U32" s="7"/>
      <c r="V32" s="13"/>
      <c r="W32" s="7"/>
      <c r="X32" s="7"/>
      <c r="Y32" s="7"/>
      <c r="Z32" s="13">
        <v>3183441274</v>
      </c>
      <c r="AA32" s="13">
        <v>0</v>
      </c>
      <c r="AB32" s="35">
        <v>10</v>
      </c>
      <c r="AC32" s="7"/>
      <c r="AD32" s="28">
        <v>44238</v>
      </c>
      <c r="AE32" s="29">
        <v>44239</v>
      </c>
      <c r="AG32" s="9">
        <v>44541</v>
      </c>
      <c r="AH32" s="148">
        <f t="shared" si="4"/>
        <v>4250000</v>
      </c>
      <c r="AI32" s="147">
        <v>42500000</v>
      </c>
      <c r="AJ32" s="147"/>
      <c r="AK32" s="147"/>
      <c r="AL32" s="92" t="s">
        <v>1405</v>
      </c>
      <c r="AM32" s="7" t="s">
        <v>1083</v>
      </c>
      <c r="AN32" s="7">
        <v>205</v>
      </c>
      <c r="AO32" s="148" t="s">
        <v>1406</v>
      </c>
      <c r="AP32" s="148" t="s">
        <v>1398</v>
      </c>
      <c r="AQ32" s="7" t="s">
        <v>1031</v>
      </c>
      <c r="AR32" s="226" t="s">
        <v>1359</v>
      </c>
      <c r="AS32" s="217">
        <v>5</v>
      </c>
      <c r="AT32" s="7">
        <f>IFERROR(VLOOKUP(AS32,#REF!,2,0), )</f>
        <v>0</v>
      </c>
      <c r="AU32" s="7">
        <v>57</v>
      </c>
      <c r="AV32" s="7">
        <f>IFERROR(VLOOKUP(AU32,#REF!,2,0), )</f>
        <v>0</v>
      </c>
      <c r="AW32" s="7">
        <v>2169</v>
      </c>
      <c r="AX32" s="7">
        <f>IFERROR(VLOOKUP(AW32,#REF!,2,0), )</f>
        <v>0</v>
      </c>
      <c r="AY32" s="13"/>
      <c r="AZ32" s="13"/>
      <c r="BA32" s="13"/>
      <c r="BB32" s="13"/>
      <c r="BC32" s="13"/>
      <c r="BD32" s="13"/>
      <c r="BE32" s="13"/>
      <c r="BF32" s="218"/>
      <c r="BG32" s="218"/>
      <c r="BH32" s="218"/>
      <c r="BI32" s="218"/>
      <c r="BJ32" s="218"/>
      <c r="BK32" s="218"/>
      <c r="BL32" s="218"/>
      <c r="BM32" s="218"/>
      <c r="BN32" s="218"/>
      <c r="BO32" s="218"/>
      <c r="BP32" s="5"/>
      <c r="BQ32" s="217"/>
      <c r="BR32" s="148"/>
      <c r="BS32" s="148"/>
      <c r="BT32" s="217"/>
      <c r="BU32" s="148"/>
      <c r="BV32" s="148"/>
      <c r="BW32" s="148"/>
      <c r="BX32" s="148"/>
      <c r="BY32" s="148"/>
      <c r="BZ32" s="217"/>
      <c r="CA32" s="147">
        <v>0</v>
      </c>
      <c r="CB32" s="217"/>
      <c r="CC32" s="217"/>
      <c r="CD32" s="219"/>
      <c r="CE32" s="148"/>
      <c r="CF32" s="148"/>
      <c r="CG32" s="148"/>
      <c r="CH32" s="217"/>
      <c r="CI32" s="217"/>
      <c r="CJ32" s="219"/>
      <c r="CK32" s="148"/>
      <c r="CL32" s="148"/>
      <c r="CM32" s="148"/>
      <c r="CN32" s="148"/>
      <c r="CO32" s="217"/>
      <c r="CP32" s="219"/>
      <c r="CQ32" s="5">
        <f t="shared" si="5"/>
        <v>0</v>
      </c>
      <c r="CR32" s="21">
        <f t="shared" si="1"/>
        <v>0</v>
      </c>
      <c r="CS32" s="21">
        <f t="shared" si="6"/>
        <v>0</v>
      </c>
      <c r="CT32" s="232">
        <v>44541</v>
      </c>
      <c r="CU32" s="5">
        <f t="shared" si="3"/>
        <v>42500000</v>
      </c>
      <c r="CV32" s="5"/>
      <c r="CW32" s="7"/>
      <c r="DF32"/>
      <c r="DG32" s="7" t="s">
        <v>1118</v>
      </c>
      <c r="DH32" s="7" t="s">
        <v>1038</v>
      </c>
      <c r="DJ32" s="7" t="s">
        <v>1204</v>
      </c>
      <c r="DK32" s="37" t="s">
        <v>1407</v>
      </c>
      <c r="DL32" s="37" t="s">
        <v>1408</v>
      </c>
      <c r="DM32" s="9">
        <v>44377</v>
      </c>
      <c r="DN32" s="9"/>
    </row>
    <row r="33" spans="1:118" ht="25.5" customHeight="1" x14ac:dyDescent="0.25">
      <c r="A33" s="51" t="s">
        <v>581</v>
      </c>
      <c r="B33" s="7">
        <v>2021</v>
      </c>
      <c r="C33" s="11" t="s">
        <v>1409</v>
      </c>
      <c r="D33" s="46" t="s">
        <v>1410</v>
      </c>
      <c r="E33" s="73" t="s">
        <v>731</v>
      </c>
      <c r="G33" s="7" t="s">
        <v>1092</v>
      </c>
      <c r="H33" s="7" t="s">
        <v>1026</v>
      </c>
      <c r="I33" s="7" t="s">
        <v>1027</v>
      </c>
      <c r="J33" s="7" t="s">
        <v>1411</v>
      </c>
      <c r="K33" s="204" t="s">
        <v>1412</v>
      </c>
      <c r="L33" s="7" t="s">
        <v>3031</v>
      </c>
      <c r="M33" s="7" t="s">
        <v>1117</v>
      </c>
      <c r="N33" s="24">
        <v>52865785</v>
      </c>
      <c r="O33" s="41"/>
      <c r="P33" t="s">
        <v>1413</v>
      </c>
      <c r="Q33" s="7" t="s">
        <v>1029</v>
      </c>
      <c r="R33" t="s">
        <v>1414</v>
      </c>
      <c r="T33" s="7"/>
      <c r="U33" s="7"/>
      <c r="V33" s="13"/>
      <c r="W33" s="7"/>
      <c r="X33" s="7"/>
      <c r="Y33" s="7"/>
      <c r="Z33" s="13">
        <v>3212444104</v>
      </c>
      <c r="AA33" s="13">
        <v>0</v>
      </c>
      <c r="AB33" s="35">
        <v>8</v>
      </c>
      <c r="AD33" s="28">
        <v>44238</v>
      </c>
      <c r="AE33" s="29">
        <v>44239</v>
      </c>
      <c r="AG33" s="9">
        <v>44480</v>
      </c>
      <c r="AH33" s="148">
        <f t="shared" si="4"/>
        <v>4361000</v>
      </c>
      <c r="AI33" s="147">
        <v>34888000</v>
      </c>
      <c r="AJ33" s="147"/>
      <c r="AK33" s="147"/>
      <c r="AL33" s="92" t="s">
        <v>1415</v>
      </c>
      <c r="AM33" s="7" t="s">
        <v>1083</v>
      </c>
      <c r="AN33" s="7">
        <v>206</v>
      </c>
      <c r="AO33" s="148" t="s">
        <v>1416</v>
      </c>
      <c r="AP33" s="148" t="s">
        <v>1398</v>
      </c>
      <c r="AQ33" s="7" t="s">
        <v>1031</v>
      </c>
      <c r="AR33" s="226" t="s">
        <v>1417</v>
      </c>
      <c r="AS33" s="217">
        <v>2</v>
      </c>
      <c r="AT33" s="7">
        <f>IFERROR(VLOOKUP(AS33,#REF!,2,0), )</f>
        <v>0</v>
      </c>
      <c r="AU33" s="7">
        <v>38</v>
      </c>
      <c r="AV33" s="7">
        <f>IFERROR(VLOOKUP(AU33,#REF!,2,0), )</f>
        <v>0</v>
      </c>
      <c r="AW33" s="7">
        <v>2116</v>
      </c>
      <c r="AX33" s="7">
        <f>IFERROR(VLOOKUP(AW33,#REF!,2,0), )</f>
        <v>0</v>
      </c>
      <c r="AY33" s="13">
        <v>1</v>
      </c>
      <c r="AZ33" s="13">
        <v>1</v>
      </c>
      <c r="BA33" s="13"/>
      <c r="BB33" s="13"/>
      <c r="BC33" s="13"/>
      <c r="BD33" s="13"/>
      <c r="BE33" s="13"/>
      <c r="BF33" s="218"/>
      <c r="BG33" s="218"/>
      <c r="BH33" s="218"/>
      <c r="BI33" s="218"/>
      <c r="BJ33" s="218"/>
      <c r="BK33" s="218"/>
      <c r="BL33" s="218"/>
      <c r="BM33" s="218"/>
      <c r="BN33" s="218"/>
      <c r="BO33" s="218"/>
      <c r="BP33" s="5"/>
      <c r="BQ33" s="217"/>
      <c r="BR33" s="148"/>
      <c r="BS33" s="148"/>
      <c r="BT33" s="217"/>
      <c r="BU33" s="148"/>
      <c r="BV33" s="148"/>
      <c r="BW33" s="148"/>
      <c r="BX33" s="148"/>
      <c r="BY33" s="148"/>
      <c r="BZ33" s="217"/>
      <c r="CA33" s="147">
        <v>10611766</v>
      </c>
      <c r="CB33" s="217">
        <v>2</v>
      </c>
      <c r="CC33" s="217">
        <v>13</v>
      </c>
      <c r="CD33" s="219">
        <v>44554</v>
      </c>
      <c r="CE33" s="148"/>
      <c r="CF33" s="148"/>
      <c r="CG33" s="148"/>
      <c r="CH33" s="217"/>
      <c r="CI33" s="217"/>
      <c r="CJ33" s="219"/>
      <c r="CK33" s="148"/>
      <c r="CL33" s="148"/>
      <c r="CM33" s="148"/>
      <c r="CN33" s="148"/>
      <c r="CO33" s="217"/>
      <c r="CP33" s="219"/>
      <c r="CQ33" s="5">
        <f t="shared" si="5"/>
        <v>10611766</v>
      </c>
      <c r="CR33" s="21">
        <f t="shared" si="1"/>
        <v>2</v>
      </c>
      <c r="CS33" s="21">
        <f t="shared" si="6"/>
        <v>13</v>
      </c>
      <c r="CT33" s="219">
        <v>44554</v>
      </c>
      <c r="CU33" s="5">
        <f t="shared" si="3"/>
        <v>45499766</v>
      </c>
      <c r="CV33" s="5"/>
      <c r="CW33" s="7"/>
      <c r="DF33"/>
      <c r="DG33" s="7" t="s">
        <v>1118</v>
      </c>
      <c r="DH33" s="7" t="s">
        <v>1038</v>
      </c>
      <c r="DK33" s="7" t="s">
        <v>1333</v>
      </c>
      <c r="DL33" s="37" t="s">
        <v>1418</v>
      </c>
      <c r="DM33" s="37" t="s">
        <v>1419</v>
      </c>
    </row>
    <row r="34" spans="1:118" ht="25.5" customHeight="1" x14ac:dyDescent="0.25">
      <c r="A34" s="51" t="s">
        <v>582</v>
      </c>
      <c r="B34" s="7">
        <v>2021</v>
      </c>
      <c r="C34" s="11" t="s">
        <v>1420</v>
      </c>
      <c r="D34" s="46" t="s">
        <v>1421</v>
      </c>
      <c r="E34" s="73" t="s">
        <v>732</v>
      </c>
      <c r="G34" s="7" t="s">
        <v>1092</v>
      </c>
      <c r="H34" s="7" t="s">
        <v>1026</v>
      </c>
      <c r="I34" s="7" t="s">
        <v>1027</v>
      </c>
      <c r="J34" s="7" t="s">
        <v>1422</v>
      </c>
      <c r="K34" s="204" t="s">
        <v>1072</v>
      </c>
      <c r="L34" s="7" t="s">
        <v>671</v>
      </c>
      <c r="M34" s="7" t="s">
        <v>1117</v>
      </c>
      <c r="N34" s="24">
        <v>1023902965</v>
      </c>
      <c r="O34" s="41"/>
      <c r="P34" s="7" t="s">
        <v>1062</v>
      </c>
      <c r="Q34" s="7" t="s">
        <v>1029</v>
      </c>
      <c r="R34" t="s">
        <v>1423</v>
      </c>
      <c r="T34" s="7"/>
      <c r="U34" s="7"/>
      <c r="V34" s="13"/>
      <c r="W34" s="7"/>
      <c r="X34" s="7"/>
      <c r="Y34" s="7"/>
      <c r="Z34" s="13">
        <v>3017275200</v>
      </c>
      <c r="AA34" s="13">
        <v>0</v>
      </c>
      <c r="AB34" s="35">
        <v>10</v>
      </c>
      <c r="AC34" s="7"/>
      <c r="AD34" s="28">
        <v>44239</v>
      </c>
      <c r="AE34" s="29">
        <v>44242</v>
      </c>
      <c r="AG34" s="9">
        <v>44544</v>
      </c>
      <c r="AH34" s="148">
        <f t="shared" si="4"/>
        <v>4361000</v>
      </c>
      <c r="AI34" s="147">
        <v>43610000</v>
      </c>
      <c r="AJ34" s="147"/>
      <c r="AK34" s="147"/>
      <c r="AL34" s="92" t="s">
        <v>1424</v>
      </c>
      <c r="AM34" s="7" t="s">
        <v>1083</v>
      </c>
      <c r="AN34" s="7">
        <v>216</v>
      </c>
      <c r="AO34" s="148" t="s">
        <v>1425</v>
      </c>
      <c r="AP34" s="148" t="s">
        <v>1426</v>
      </c>
      <c r="AQ34" s="7" t="s">
        <v>1031</v>
      </c>
      <c r="AR34" s="226" t="s">
        <v>1427</v>
      </c>
      <c r="AS34" s="217">
        <v>1</v>
      </c>
      <c r="AT34" s="7">
        <f>IFERROR(VLOOKUP(AS34,#REF!,2,0), )</f>
        <v>0</v>
      </c>
      <c r="AU34" s="7">
        <v>17</v>
      </c>
      <c r="AV34" s="7">
        <f>IFERROR(VLOOKUP(AU34,#REF!,2,0), )</f>
        <v>0</v>
      </c>
      <c r="AW34" s="7">
        <v>2160</v>
      </c>
      <c r="AX34" s="7">
        <f>IFERROR(VLOOKUP(AW34,#REF!,2,0), )</f>
        <v>0</v>
      </c>
      <c r="AY34" s="13"/>
      <c r="AZ34" s="13"/>
      <c r="BA34" s="13"/>
      <c r="BB34" s="13"/>
      <c r="BC34" s="13"/>
      <c r="BD34" s="13"/>
      <c r="BE34" s="13"/>
      <c r="BF34" s="218"/>
      <c r="BG34" s="218"/>
      <c r="BH34" s="218"/>
      <c r="BI34" s="218"/>
      <c r="BJ34" s="218"/>
      <c r="BK34" s="218"/>
      <c r="BL34" s="218"/>
      <c r="BM34" s="218"/>
      <c r="BN34" s="218"/>
      <c r="BO34" s="218"/>
      <c r="BP34" s="5"/>
      <c r="BQ34" s="217"/>
      <c r="BR34" s="148"/>
      <c r="BS34" s="148"/>
      <c r="BT34" s="217"/>
      <c r="BU34" s="148"/>
      <c r="BV34" s="148"/>
      <c r="BW34" s="148"/>
      <c r="BX34" s="148"/>
      <c r="BY34" s="148"/>
      <c r="CA34" s="147">
        <v>0</v>
      </c>
      <c r="CB34" s="217"/>
      <c r="CC34" s="217"/>
      <c r="CD34" s="219"/>
      <c r="CE34" s="148"/>
      <c r="CF34" s="148"/>
      <c r="CG34" s="148"/>
      <c r="CH34" s="217"/>
      <c r="CI34" s="217"/>
      <c r="CJ34" s="219"/>
      <c r="CK34" s="148"/>
      <c r="CL34" s="148"/>
      <c r="CM34" s="148"/>
      <c r="CN34" s="148"/>
      <c r="CO34" s="217"/>
      <c r="CP34" s="219"/>
      <c r="CQ34" s="5">
        <f t="shared" si="5"/>
        <v>0</v>
      </c>
      <c r="CR34" s="21">
        <f t="shared" si="1"/>
        <v>0</v>
      </c>
      <c r="CS34" s="21">
        <f t="shared" si="6"/>
        <v>0</v>
      </c>
      <c r="CT34" s="9">
        <v>44544</v>
      </c>
      <c r="CU34" s="5">
        <f t="shared" si="3"/>
        <v>43610000</v>
      </c>
      <c r="CV34" s="5"/>
      <c r="CW34" s="7"/>
      <c r="DF34"/>
      <c r="DG34" s="7" t="s">
        <v>1118</v>
      </c>
      <c r="DH34" s="7" t="s">
        <v>1038</v>
      </c>
      <c r="DJ34" s="7" t="s">
        <v>1204</v>
      </c>
      <c r="DK34" s="7" t="s">
        <v>1333</v>
      </c>
      <c r="DL34" s="37" t="s">
        <v>1342</v>
      </c>
      <c r="DM34" s="37" t="s">
        <v>1343</v>
      </c>
    </row>
    <row r="35" spans="1:118" ht="25.5" customHeight="1" x14ac:dyDescent="0.25">
      <c r="A35" s="51" t="s">
        <v>583</v>
      </c>
      <c r="B35" s="7">
        <v>2021</v>
      </c>
      <c r="C35" s="11" t="s">
        <v>1428</v>
      </c>
      <c r="D35" s="46" t="s">
        <v>1429</v>
      </c>
      <c r="E35" s="73" t="s">
        <v>733</v>
      </c>
      <c r="G35" s="7" t="s">
        <v>1092</v>
      </c>
      <c r="H35" s="7" t="s">
        <v>1026</v>
      </c>
      <c r="I35" s="7" t="s">
        <v>1027</v>
      </c>
      <c r="J35" s="7" t="s">
        <v>1430</v>
      </c>
      <c r="K35" s="204" t="s">
        <v>1431</v>
      </c>
      <c r="L35" s="7" t="s">
        <v>3032</v>
      </c>
      <c r="M35" s="7" t="s">
        <v>1117</v>
      </c>
      <c r="N35" s="24">
        <v>52454980</v>
      </c>
      <c r="O35" s="41"/>
      <c r="P35" s="7" t="s">
        <v>1062</v>
      </c>
      <c r="Q35" s="7" t="s">
        <v>1029</v>
      </c>
      <c r="R35" t="s">
        <v>1432</v>
      </c>
      <c r="T35" s="7"/>
      <c r="U35" s="7"/>
      <c r="V35" s="13"/>
      <c r="W35" s="7"/>
      <c r="X35" s="7"/>
      <c r="Y35" s="7"/>
      <c r="Z35" s="13">
        <v>3117852367</v>
      </c>
      <c r="AA35" s="13">
        <v>0</v>
      </c>
      <c r="AB35" s="35">
        <v>8</v>
      </c>
      <c r="AD35" s="28">
        <v>44240</v>
      </c>
      <c r="AE35" s="29">
        <v>44252</v>
      </c>
      <c r="AG35" s="9">
        <v>44250</v>
      </c>
      <c r="AH35" s="148">
        <f t="shared" si="4"/>
        <v>4500000</v>
      </c>
      <c r="AI35" s="147">
        <v>36000000</v>
      </c>
      <c r="AJ35" s="147"/>
      <c r="AK35" s="147"/>
      <c r="AL35" s="92" t="s">
        <v>1433</v>
      </c>
      <c r="AM35" s="148" t="s">
        <v>1433</v>
      </c>
      <c r="AN35" s="7">
        <v>217</v>
      </c>
      <c r="AO35" s="148" t="s">
        <v>1434</v>
      </c>
      <c r="AP35" s="148" t="s">
        <v>1426</v>
      </c>
      <c r="AQ35" s="7" t="s">
        <v>1031</v>
      </c>
      <c r="AR35" s="226" t="s">
        <v>1435</v>
      </c>
      <c r="AS35" s="217">
        <v>1</v>
      </c>
      <c r="AT35" s="7">
        <f>IFERROR(VLOOKUP(AS35,#REF!,2,0), )</f>
        <v>0</v>
      </c>
      <c r="AU35" s="7">
        <v>1</v>
      </c>
      <c r="AV35" s="7">
        <f>IFERROR(VLOOKUP(AU35,#REF!,2,0), )</f>
        <v>0</v>
      </c>
      <c r="AW35" s="7">
        <v>2045</v>
      </c>
      <c r="AX35" s="7">
        <f>IFERROR(VLOOKUP(AW35,#REF!,2,0), )</f>
        <v>0</v>
      </c>
      <c r="AY35" s="13"/>
      <c r="AZ35" s="13"/>
      <c r="BA35" s="13"/>
      <c r="BB35" s="13"/>
      <c r="BC35" s="13">
        <v>1</v>
      </c>
      <c r="BD35" s="13"/>
      <c r="BE35" s="13"/>
      <c r="BF35" s="218"/>
      <c r="BG35" s="218"/>
      <c r="BH35" s="218"/>
      <c r="BI35" s="218"/>
      <c r="BJ35" s="218"/>
      <c r="BK35" s="218"/>
      <c r="BL35" s="218">
        <v>44250</v>
      </c>
      <c r="BM35" s="218"/>
      <c r="BN35" s="218"/>
      <c r="BO35" s="218"/>
      <c r="BP35" s="5"/>
      <c r="BQ35" s="217"/>
      <c r="BR35" s="148"/>
      <c r="BS35" s="148"/>
      <c r="BT35" s="217"/>
      <c r="BU35" s="148"/>
      <c r="BV35" s="148"/>
      <c r="BW35" s="148"/>
      <c r="BX35" s="148"/>
      <c r="BY35" s="148"/>
      <c r="BZ35" s="217"/>
      <c r="CA35" s="147">
        <v>0</v>
      </c>
      <c r="CB35" s="217"/>
      <c r="CC35" s="217"/>
      <c r="CD35" s="219"/>
      <c r="CE35" s="148"/>
      <c r="CF35" s="148"/>
      <c r="CG35" s="148"/>
      <c r="CH35" s="217"/>
      <c r="CI35" s="217"/>
      <c r="CJ35" s="219"/>
      <c r="CK35" s="148"/>
      <c r="CL35" s="148"/>
      <c r="CM35" s="148"/>
      <c r="CN35" s="148"/>
      <c r="CO35" s="217"/>
      <c r="CP35" s="219"/>
      <c r="CQ35" s="5">
        <f t="shared" si="5"/>
        <v>0</v>
      </c>
      <c r="CR35" s="21">
        <f t="shared" si="1"/>
        <v>0</v>
      </c>
      <c r="CS35" s="21">
        <f t="shared" si="6"/>
        <v>0</v>
      </c>
      <c r="CT35" s="222">
        <v>44250</v>
      </c>
      <c r="CU35" s="5">
        <f t="shared" si="3"/>
        <v>36000000</v>
      </c>
      <c r="CV35" s="5"/>
      <c r="CW35" s="7"/>
      <c r="DF35"/>
      <c r="DG35" s="247" t="s">
        <v>1037</v>
      </c>
      <c r="DH35" s="247" t="s">
        <v>1037</v>
      </c>
      <c r="DJ35" s="7" t="s">
        <v>1436</v>
      </c>
      <c r="DN35" t="s">
        <v>1076</v>
      </c>
    </row>
    <row r="36" spans="1:118" ht="25.5" customHeight="1" x14ac:dyDescent="0.25">
      <c r="A36" s="51" t="s">
        <v>584</v>
      </c>
      <c r="B36" s="7">
        <v>2021</v>
      </c>
      <c r="C36" s="11" t="s">
        <v>1437</v>
      </c>
      <c r="D36" s="46" t="s">
        <v>1438</v>
      </c>
      <c r="E36" s="73" t="s">
        <v>734</v>
      </c>
      <c r="G36" s="7" t="s">
        <v>1092</v>
      </c>
      <c r="H36" s="7" t="s">
        <v>1026</v>
      </c>
      <c r="I36" s="7" t="s">
        <v>1027</v>
      </c>
      <c r="J36" s="7" t="s">
        <v>1439</v>
      </c>
      <c r="K36" s="204" t="s">
        <v>1440</v>
      </c>
      <c r="L36" s="7" t="s">
        <v>3033</v>
      </c>
      <c r="M36" s="7" t="s">
        <v>1117</v>
      </c>
      <c r="N36" s="24">
        <v>79911301</v>
      </c>
      <c r="O36" s="41"/>
      <c r="P36" s="7" t="s">
        <v>1062</v>
      </c>
      <c r="Q36" s="7" t="s">
        <v>1029</v>
      </c>
      <c r="R36" t="s">
        <v>1441</v>
      </c>
      <c r="T36" s="7"/>
      <c r="U36" s="7"/>
      <c r="V36" s="13"/>
      <c r="W36" s="7"/>
      <c r="X36" s="7"/>
      <c r="Y36" s="7"/>
      <c r="Z36" s="13">
        <v>3132544478</v>
      </c>
      <c r="AA36" s="13">
        <v>0</v>
      </c>
      <c r="AB36" s="35">
        <v>6</v>
      </c>
      <c r="AC36" s="7"/>
      <c r="AD36" s="28">
        <v>44243</v>
      </c>
      <c r="AE36" s="29">
        <v>44244</v>
      </c>
      <c r="AG36" s="9">
        <v>44424</v>
      </c>
      <c r="AH36" s="148">
        <f t="shared" si="4"/>
        <v>4250000</v>
      </c>
      <c r="AI36" s="147">
        <v>25500000</v>
      </c>
      <c r="AJ36" s="147"/>
      <c r="AK36" s="147"/>
      <c r="AL36" s="92" t="s">
        <v>1442</v>
      </c>
      <c r="AM36" s="7" t="s">
        <v>1083</v>
      </c>
      <c r="AN36" s="7">
        <v>218</v>
      </c>
      <c r="AO36" s="2" t="s">
        <v>1443</v>
      </c>
      <c r="AP36" s="148" t="s">
        <v>1444</v>
      </c>
      <c r="AQ36" s="7" t="s">
        <v>1031</v>
      </c>
      <c r="AR36" s="226" t="s">
        <v>1391</v>
      </c>
      <c r="AS36" s="217">
        <v>1</v>
      </c>
      <c r="AT36" s="7">
        <f>IFERROR(VLOOKUP(AS36,#REF!,2,0), )</f>
        <v>0</v>
      </c>
      <c r="AU36" s="7">
        <v>6</v>
      </c>
      <c r="AV36" s="7">
        <f>IFERROR(VLOOKUP(AU36,#REF!,2,0), )</f>
        <v>0</v>
      </c>
      <c r="AW36" s="7">
        <v>2094</v>
      </c>
      <c r="AX36" s="7">
        <f>IFERROR(VLOOKUP(AW36,#REF!,2,0), )</f>
        <v>0</v>
      </c>
      <c r="AY36" s="13"/>
      <c r="AZ36" s="13">
        <v>1</v>
      </c>
      <c r="BA36" s="13"/>
      <c r="BB36" s="13"/>
      <c r="BC36" s="13"/>
      <c r="BD36" s="13"/>
      <c r="BE36" s="13"/>
      <c r="BF36" s="218"/>
      <c r="BG36" s="218"/>
      <c r="BH36" s="218"/>
      <c r="BI36" s="218"/>
      <c r="BJ36" s="218"/>
      <c r="BK36" s="218"/>
      <c r="BL36" s="218"/>
      <c r="BM36" s="218"/>
      <c r="BN36" s="218"/>
      <c r="BO36" s="218"/>
      <c r="BP36" s="5"/>
      <c r="BQ36" s="217"/>
      <c r="BR36" s="148"/>
      <c r="BS36" s="148"/>
      <c r="BT36" s="217"/>
      <c r="BU36" s="148"/>
      <c r="BV36" s="148"/>
      <c r="BW36" s="148"/>
      <c r="BX36" s="148"/>
      <c r="BY36" s="148"/>
      <c r="BZ36" s="217"/>
      <c r="CA36" s="147">
        <v>0</v>
      </c>
      <c r="CB36" s="217"/>
      <c r="CC36" s="217"/>
      <c r="CD36" s="219">
        <v>44455</v>
      </c>
      <c r="CE36" s="148"/>
      <c r="CF36" s="148"/>
      <c r="CG36" s="148"/>
      <c r="CH36" s="217"/>
      <c r="CI36" s="217"/>
      <c r="CJ36" s="219"/>
      <c r="CK36" s="148"/>
      <c r="CL36" s="148"/>
      <c r="CM36" s="148"/>
      <c r="CN36" s="148"/>
      <c r="CO36" s="217"/>
      <c r="CP36" s="219"/>
      <c r="CQ36" s="5">
        <f t="shared" si="5"/>
        <v>0</v>
      </c>
      <c r="CR36" s="21">
        <f t="shared" si="1"/>
        <v>0</v>
      </c>
      <c r="CS36" s="21">
        <f t="shared" si="6"/>
        <v>0</v>
      </c>
      <c r="CT36" s="219">
        <v>44455</v>
      </c>
      <c r="CU36" s="5">
        <f t="shared" si="3"/>
        <v>25500000</v>
      </c>
      <c r="CV36" s="5"/>
      <c r="CW36" s="7"/>
      <c r="DF36"/>
      <c r="DG36" s="7" t="s">
        <v>1118</v>
      </c>
      <c r="DH36" s="7" t="s">
        <v>1038</v>
      </c>
      <c r="DJ36" s="7" t="s">
        <v>1445</v>
      </c>
      <c r="DK36" s="7" t="s">
        <v>1333</v>
      </c>
      <c r="DL36" s="37" t="s">
        <v>1342</v>
      </c>
      <c r="DM36" s="37" t="s">
        <v>1343</v>
      </c>
    </row>
    <row r="37" spans="1:118" ht="25.5" customHeight="1" x14ac:dyDescent="0.25">
      <c r="A37" s="51" t="s">
        <v>586</v>
      </c>
      <c r="B37" s="7">
        <v>2021</v>
      </c>
      <c r="C37" s="11" t="s">
        <v>1446</v>
      </c>
      <c r="D37" s="46" t="s">
        <v>1447</v>
      </c>
      <c r="E37" s="73" t="s">
        <v>735</v>
      </c>
      <c r="G37" s="7" t="s">
        <v>1092</v>
      </c>
      <c r="H37" s="7" t="s">
        <v>1026</v>
      </c>
      <c r="I37" s="7" t="s">
        <v>1027</v>
      </c>
      <c r="J37" s="7" t="s">
        <v>1448</v>
      </c>
      <c r="K37" s="204" t="s">
        <v>1449</v>
      </c>
      <c r="L37" s="7" t="s">
        <v>3034</v>
      </c>
      <c r="M37" s="7" t="s">
        <v>1117</v>
      </c>
      <c r="N37" s="24">
        <v>53097419</v>
      </c>
      <c r="O37" s="41"/>
      <c r="P37" s="7" t="s">
        <v>1062</v>
      </c>
      <c r="Q37" s="7" t="s">
        <v>1029</v>
      </c>
      <c r="R37" t="s">
        <v>1450</v>
      </c>
      <c r="T37" s="7"/>
      <c r="U37" s="7"/>
      <c r="V37" s="13"/>
      <c r="W37" s="7"/>
      <c r="X37" s="7"/>
      <c r="Y37" s="7"/>
      <c r="Z37" s="13">
        <v>3163769990</v>
      </c>
      <c r="AA37" s="13">
        <v>0</v>
      </c>
      <c r="AB37" s="35">
        <v>8</v>
      </c>
      <c r="AD37" s="28">
        <v>44243</v>
      </c>
      <c r="AE37" s="29">
        <v>44244</v>
      </c>
      <c r="AG37" s="9">
        <v>44485</v>
      </c>
      <c r="AH37" s="148">
        <f t="shared" si="4"/>
        <v>3500000</v>
      </c>
      <c r="AI37" s="147">
        <v>28000000</v>
      </c>
      <c r="AJ37" s="147"/>
      <c r="AK37" s="147"/>
      <c r="AL37" s="92" t="s">
        <v>1451</v>
      </c>
      <c r="AM37" s="148" t="s">
        <v>1078</v>
      </c>
      <c r="AN37" s="7">
        <v>219</v>
      </c>
      <c r="AO37" s="148" t="s">
        <v>1452</v>
      </c>
      <c r="AP37" s="148" t="s">
        <v>1444</v>
      </c>
      <c r="AQ37" s="7" t="s">
        <v>1031</v>
      </c>
      <c r="AR37" s="226" t="s">
        <v>1453</v>
      </c>
      <c r="AS37" s="217">
        <v>3</v>
      </c>
      <c r="AT37" s="7">
        <f>IFERROR(VLOOKUP(AS37,#REF!,2,0), )</f>
        <v>0</v>
      </c>
      <c r="AU37" s="7">
        <v>43</v>
      </c>
      <c r="AV37" s="7">
        <f>IFERROR(VLOOKUP(AU37,#REF!,2,0), )</f>
        <v>0</v>
      </c>
      <c r="AW37" s="7">
        <v>2164</v>
      </c>
      <c r="AX37" s="7">
        <f>IFERROR(VLOOKUP(AW37,#REF!,2,0), )</f>
        <v>0</v>
      </c>
      <c r="AY37" s="13">
        <v>2</v>
      </c>
      <c r="AZ37" s="13">
        <v>2</v>
      </c>
      <c r="BA37" s="13"/>
      <c r="BB37" s="13"/>
      <c r="BC37" s="13"/>
      <c r="BD37" s="13">
        <v>1</v>
      </c>
      <c r="BE37" s="13"/>
      <c r="BF37" s="218"/>
      <c r="BG37" s="218"/>
      <c r="BH37" s="218"/>
      <c r="BI37" s="218"/>
      <c r="BJ37" s="218"/>
      <c r="BK37" s="218"/>
      <c r="BL37" s="218"/>
      <c r="BM37" s="218"/>
      <c r="BN37" s="218"/>
      <c r="BO37" s="218"/>
      <c r="BP37" s="5"/>
      <c r="BQ37" s="217"/>
      <c r="BR37" s="148"/>
      <c r="BS37" s="148"/>
      <c r="BT37" s="217"/>
      <c r="BU37" s="148"/>
      <c r="BV37" s="148"/>
      <c r="BW37" s="148"/>
      <c r="BX37" s="148"/>
      <c r="BY37" s="148"/>
      <c r="BZ37" s="217"/>
      <c r="CA37" s="147">
        <v>8866666</v>
      </c>
      <c r="CB37" s="217">
        <v>2</v>
      </c>
      <c r="CC37" s="217">
        <v>16</v>
      </c>
      <c r="CD37" s="219">
        <v>44563</v>
      </c>
      <c r="CE37" s="148"/>
      <c r="CF37" s="148"/>
      <c r="CG37" s="147">
        <v>2333333</v>
      </c>
      <c r="CH37" s="217">
        <v>0</v>
      </c>
      <c r="CI37" s="217">
        <v>20</v>
      </c>
      <c r="CJ37" s="219">
        <v>44582</v>
      </c>
      <c r="CK37" s="148"/>
      <c r="CL37" s="148"/>
      <c r="CM37" s="148"/>
      <c r="CN37" s="148"/>
      <c r="CO37" s="217"/>
      <c r="CP37" s="219"/>
      <c r="CQ37" s="5">
        <f t="shared" si="5"/>
        <v>11199999</v>
      </c>
      <c r="CR37" s="21">
        <f t="shared" si="1"/>
        <v>2</v>
      </c>
      <c r="CS37" s="21">
        <f t="shared" si="6"/>
        <v>36</v>
      </c>
      <c r="CT37" s="219">
        <v>44582</v>
      </c>
      <c r="CU37" s="5">
        <f t="shared" si="3"/>
        <v>39199999</v>
      </c>
      <c r="CV37" s="5"/>
      <c r="CW37" s="7"/>
      <c r="DF37"/>
      <c r="DG37" s="7" t="s">
        <v>1118</v>
      </c>
      <c r="DH37" s="7" t="s">
        <v>1038</v>
      </c>
      <c r="DJ37" s="7" t="s">
        <v>1204</v>
      </c>
    </row>
    <row r="38" spans="1:118" ht="25.5" customHeight="1" x14ac:dyDescent="0.25">
      <c r="A38" s="51" t="s">
        <v>587</v>
      </c>
      <c r="B38" s="7">
        <v>2021</v>
      </c>
      <c r="C38" s="11" t="s">
        <v>1454</v>
      </c>
      <c r="D38" s="46" t="s">
        <v>1455</v>
      </c>
      <c r="E38" s="73" t="s">
        <v>736</v>
      </c>
      <c r="G38" s="7" t="s">
        <v>1092</v>
      </c>
      <c r="H38" s="7" t="s">
        <v>1026</v>
      </c>
      <c r="I38" s="7" t="s">
        <v>1027</v>
      </c>
      <c r="J38" s="7" t="s">
        <v>1456</v>
      </c>
      <c r="K38" s="204" t="s">
        <v>1457</v>
      </c>
      <c r="L38" s="7" t="s">
        <v>3035</v>
      </c>
      <c r="M38" s="7" t="s">
        <v>1117</v>
      </c>
      <c r="N38" s="24">
        <v>79659578</v>
      </c>
      <c r="O38" s="41"/>
      <c r="P38" s="7" t="s">
        <v>1062</v>
      </c>
      <c r="Q38" s="7" t="s">
        <v>1029</v>
      </c>
      <c r="R38" t="s">
        <v>1458</v>
      </c>
      <c r="T38" s="7"/>
      <c r="U38" s="7"/>
      <c r="V38" s="13"/>
      <c r="W38" s="7"/>
      <c r="X38" s="7"/>
      <c r="Y38" s="7"/>
      <c r="Z38" s="13">
        <v>3002645993</v>
      </c>
      <c r="AA38" s="13">
        <v>0</v>
      </c>
      <c r="AB38" s="35">
        <v>8</v>
      </c>
      <c r="AC38" s="7"/>
      <c r="AD38" s="28">
        <v>44243</v>
      </c>
      <c r="AE38" s="29">
        <v>44243</v>
      </c>
      <c r="AG38" s="9">
        <v>44484</v>
      </c>
      <c r="AH38" s="148">
        <f t="shared" si="4"/>
        <v>4250000</v>
      </c>
      <c r="AI38" s="147">
        <v>34000000</v>
      </c>
      <c r="AJ38" s="147"/>
      <c r="AK38" s="147"/>
      <c r="AL38" s="92" t="s">
        <v>1459</v>
      </c>
      <c r="AM38" s="148" t="s">
        <v>1078</v>
      </c>
      <c r="AN38" s="7">
        <v>220</v>
      </c>
      <c r="AO38" s="148" t="s">
        <v>1460</v>
      </c>
      <c r="AP38" s="148" t="s">
        <v>1444</v>
      </c>
      <c r="AQ38" s="7" t="s">
        <v>1031</v>
      </c>
      <c r="AR38" s="226" t="s">
        <v>1350</v>
      </c>
      <c r="AS38" s="217">
        <v>5</v>
      </c>
      <c r="AT38" s="7">
        <f>IFERROR(VLOOKUP(AS38,#REF!,2,0), )</f>
        <v>0</v>
      </c>
      <c r="AU38" s="7">
        <v>57</v>
      </c>
      <c r="AV38" s="7">
        <f>IFERROR(VLOOKUP(AU38,#REF!,2,0), )</f>
        <v>0</v>
      </c>
      <c r="AW38" s="7">
        <v>2172</v>
      </c>
      <c r="AX38" s="7">
        <f>IFERROR(VLOOKUP(AW38,#REF!,2,0), )</f>
        <v>0</v>
      </c>
      <c r="AY38" s="13"/>
      <c r="AZ38" s="13"/>
      <c r="BA38" s="13"/>
      <c r="BB38" s="13"/>
      <c r="BC38" s="13"/>
      <c r="BD38" s="13"/>
      <c r="BE38" s="13"/>
      <c r="BF38" s="218"/>
      <c r="BG38" s="218"/>
      <c r="BH38" s="218"/>
      <c r="BI38" s="218"/>
      <c r="BJ38" s="218"/>
      <c r="BK38" s="218"/>
      <c r="BL38" s="218"/>
      <c r="BM38" s="218"/>
      <c r="BN38" s="218"/>
      <c r="BO38" s="218"/>
      <c r="BP38" s="5"/>
      <c r="BQ38" s="217"/>
      <c r="BR38" s="148"/>
      <c r="BS38" s="148"/>
      <c r="BT38" s="217"/>
      <c r="BU38" s="148"/>
      <c r="BV38" s="148"/>
      <c r="BW38" s="148"/>
      <c r="BX38" s="148"/>
      <c r="BY38" s="148"/>
      <c r="BZ38" s="217"/>
      <c r="CA38" s="147">
        <v>0</v>
      </c>
      <c r="CB38" s="217"/>
      <c r="CC38" s="217"/>
      <c r="CD38" s="219"/>
      <c r="CE38" s="148"/>
      <c r="CF38" s="148"/>
      <c r="CG38" s="148"/>
      <c r="CH38" s="217"/>
      <c r="CI38" s="217"/>
      <c r="CJ38" s="219"/>
      <c r="CK38" s="148"/>
      <c r="CL38" s="148"/>
      <c r="CM38" s="148"/>
      <c r="CN38" s="148"/>
      <c r="CO38" s="217"/>
      <c r="CP38" s="219"/>
      <c r="CQ38" s="5">
        <f t="shared" si="5"/>
        <v>0</v>
      </c>
      <c r="CR38" s="21">
        <f t="shared" si="1"/>
        <v>0</v>
      </c>
      <c r="CS38" s="21">
        <f t="shared" si="6"/>
        <v>0</v>
      </c>
      <c r="CT38" s="232">
        <v>44484</v>
      </c>
      <c r="CU38" s="5">
        <f t="shared" si="3"/>
        <v>34000000</v>
      </c>
      <c r="CV38" s="5"/>
      <c r="CW38" s="7"/>
      <c r="DF38"/>
      <c r="DG38" s="7" t="s">
        <v>1118</v>
      </c>
      <c r="DH38" s="7" t="s">
        <v>1038</v>
      </c>
      <c r="DJ38" s="7" t="s">
        <v>1204</v>
      </c>
      <c r="DK38" s="7" t="s">
        <v>1461</v>
      </c>
      <c r="DL38" s="37" t="s">
        <v>1418</v>
      </c>
      <c r="DM38" s="37" t="s">
        <v>1419</v>
      </c>
    </row>
    <row r="39" spans="1:118" ht="25.5" customHeight="1" x14ac:dyDescent="0.25">
      <c r="A39" s="51" t="s">
        <v>589</v>
      </c>
      <c r="B39" s="7">
        <v>2021</v>
      </c>
      <c r="C39" s="11" t="s">
        <v>1462</v>
      </c>
      <c r="D39" s="46" t="s">
        <v>1463</v>
      </c>
      <c r="E39" s="73" t="s">
        <v>737</v>
      </c>
      <c r="G39" s="7" t="s">
        <v>1092</v>
      </c>
      <c r="H39" s="7" t="s">
        <v>1026</v>
      </c>
      <c r="I39" s="7" t="s">
        <v>1027</v>
      </c>
      <c r="J39" s="7" t="s">
        <v>1464</v>
      </c>
      <c r="K39" s="204" t="s">
        <v>1071</v>
      </c>
      <c r="L39" s="7" t="s">
        <v>604</v>
      </c>
      <c r="M39" s="7" t="s">
        <v>1117</v>
      </c>
      <c r="N39" s="24">
        <v>1010190221</v>
      </c>
      <c r="O39" s="41"/>
      <c r="P39" s="7" t="s">
        <v>1062</v>
      </c>
      <c r="Q39" s="7" t="s">
        <v>1029</v>
      </c>
      <c r="R39" t="s">
        <v>1356</v>
      </c>
      <c r="T39" s="7"/>
      <c r="U39" s="7"/>
      <c r="V39" s="13"/>
      <c r="W39" s="7"/>
      <c r="X39" s="7"/>
      <c r="Y39" s="7"/>
      <c r="Z39" s="13">
        <v>3115383510</v>
      </c>
      <c r="AA39" s="13">
        <v>0</v>
      </c>
      <c r="AB39" s="35">
        <v>8</v>
      </c>
      <c r="AD39" s="28">
        <v>44243</v>
      </c>
      <c r="AE39" s="29">
        <v>44243</v>
      </c>
      <c r="AG39" s="9">
        <v>44484</v>
      </c>
      <c r="AH39" s="148">
        <f t="shared" si="4"/>
        <v>4250000</v>
      </c>
      <c r="AI39" s="147">
        <v>34000000</v>
      </c>
      <c r="AJ39" s="147"/>
      <c r="AK39" s="147"/>
      <c r="AL39" s="92" t="s">
        <v>1465</v>
      </c>
      <c r="AM39" s="7" t="s">
        <v>1083</v>
      </c>
      <c r="AN39" s="7">
        <v>221</v>
      </c>
      <c r="AO39" s="148" t="s">
        <v>1466</v>
      </c>
      <c r="AP39" s="148" t="s">
        <v>1444</v>
      </c>
      <c r="AQ39" s="7" t="s">
        <v>1031</v>
      </c>
      <c r="AR39" s="226" t="s">
        <v>1350</v>
      </c>
      <c r="AS39" s="217">
        <v>5</v>
      </c>
      <c r="AT39" s="7">
        <f>IFERROR(VLOOKUP(AS39,#REF!,2,0), )</f>
        <v>0</v>
      </c>
      <c r="AU39" s="7">
        <v>57</v>
      </c>
      <c r="AV39" s="7">
        <f>IFERROR(VLOOKUP(AU39,#REF!,2,0), )</f>
        <v>0</v>
      </c>
      <c r="AW39" s="7">
        <v>2172</v>
      </c>
      <c r="AX39" s="7">
        <f>IFERROR(VLOOKUP(AW39,#REF!,2,0), )</f>
        <v>0</v>
      </c>
      <c r="AY39" s="13">
        <v>2</v>
      </c>
      <c r="AZ39" s="13">
        <v>2</v>
      </c>
      <c r="BA39" s="13"/>
      <c r="BB39" s="13"/>
      <c r="BC39" s="13"/>
      <c r="BD39" s="13"/>
      <c r="BE39" s="13"/>
      <c r="BF39" s="218"/>
      <c r="BG39" s="218"/>
      <c r="BH39" s="218"/>
      <c r="BI39" s="218"/>
      <c r="BJ39" s="218"/>
      <c r="BK39" s="218"/>
      <c r="BL39" s="218"/>
      <c r="BM39" s="218"/>
      <c r="BN39" s="218"/>
      <c r="BO39" s="218"/>
      <c r="BP39" s="5"/>
      <c r="BQ39" s="217"/>
      <c r="BR39" s="148"/>
      <c r="BS39" s="148"/>
      <c r="BT39" s="217"/>
      <c r="BU39" s="148"/>
      <c r="BV39" s="148"/>
      <c r="BW39" s="148"/>
      <c r="BX39" s="148"/>
      <c r="BY39" s="148"/>
      <c r="BZ39" s="217"/>
      <c r="CA39" s="147">
        <v>10625000</v>
      </c>
      <c r="CB39" s="217">
        <v>0</v>
      </c>
      <c r="CC39" s="217">
        <v>75</v>
      </c>
      <c r="CD39" s="219">
        <v>44560</v>
      </c>
      <c r="CE39" s="148"/>
      <c r="CF39" s="148"/>
      <c r="CG39" s="147">
        <v>2833333</v>
      </c>
      <c r="CH39" s="217">
        <v>0</v>
      </c>
      <c r="CI39" s="217">
        <v>20</v>
      </c>
      <c r="CJ39" s="219">
        <v>44580</v>
      </c>
      <c r="CK39" s="148"/>
      <c r="CL39" s="148"/>
      <c r="CM39" s="148"/>
      <c r="CN39" s="148"/>
      <c r="CO39" s="217"/>
      <c r="CP39" s="219"/>
      <c r="CQ39" s="5">
        <f t="shared" si="5"/>
        <v>13458333</v>
      </c>
      <c r="CR39" s="21">
        <f t="shared" si="1"/>
        <v>0</v>
      </c>
      <c r="CS39" s="21">
        <f t="shared" si="6"/>
        <v>95</v>
      </c>
      <c r="CT39" s="219">
        <v>44580</v>
      </c>
      <c r="CU39" s="5">
        <f t="shared" si="3"/>
        <v>47458333</v>
      </c>
      <c r="CV39" s="5"/>
      <c r="CW39" s="7"/>
      <c r="DF39"/>
      <c r="DG39" s="7" t="s">
        <v>1118</v>
      </c>
      <c r="DH39" s="7" t="s">
        <v>1038</v>
      </c>
      <c r="DJ39" s="7" t="s">
        <v>1204</v>
      </c>
      <c r="DK39" s="7" t="s">
        <v>1467</v>
      </c>
      <c r="DL39" s="37" t="s">
        <v>1342</v>
      </c>
      <c r="DM39" s="37" t="s">
        <v>1343</v>
      </c>
    </row>
    <row r="40" spans="1:118" ht="25.5" customHeight="1" x14ac:dyDescent="0.25">
      <c r="A40" s="51" t="s">
        <v>590</v>
      </c>
      <c r="B40" s="7">
        <v>2021</v>
      </c>
      <c r="C40" s="11" t="s">
        <v>1468</v>
      </c>
      <c r="D40" s="46" t="s">
        <v>1469</v>
      </c>
      <c r="E40" s="73" t="s">
        <v>738</v>
      </c>
      <c r="G40" s="7" t="s">
        <v>1092</v>
      </c>
      <c r="H40" s="7" t="s">
        <v>1026</v>
      </c>
      <c r="I40" s="7" t="s">
        <v>1027</v>
      </c>
      <c r="J40" s="7" t="s">
        <v>1470</v>
      </c>
      <c r="K40" s="204" t="s">
        <v>1471</v>
      </c>
      <c r="L40" s="7" t="s">
        <v>3036</v>
      </c>
      <c r="M40" s="7" t="s">
        <v>1117</v>
      </c>
      <c r="N40" s="24">
        <v>1015410893</v>
      </c>
      <c r="O40" s="41"/>
      <c r="P40" s="7" t="s">
        <v>1062</v>
      </c>
      <c r="Q40" s="7" t="s">
        <v>1029</v>
      </c>
      <c r="R40" t="s">
        <v>1472</v>
      </c>
      <c r="T40" s="7"/>
      <c r="U40" s="7"/>
      <c r="V40" s="13"/>
      <c r="W40" s="7"/>
      <c r="X40" s="7"/>
      <c r="Y40" s="7"/>
      <c r="Z40" s="13">
        <v>3014854403</v>
      </c>
      <c r="AA40" s="13">
        <v>0</v>
      </c>
      <c r="AB40" s="35">
        <v>8</v>
      </c>
      <c r="AC40" s="7"/>
      <c r="AD40" s="28">
        <v>44243</v>
      </c>
      <c r="AE40" s="29">
        <v>44243</v>
      </c>
      <c r="AG40" s="9">
        <v>44484</v>
      </c>
      <c r="AH40" s="148">
        <f t="shared" si="4"/>
        <v>4250000</v>
      </c>
      <c r="AI40" s="147">
        <v>34000000</v>
      </c>
      <c r="AJ40" s="147"/>
      <c r="AK40" s="147"/>
      <c r="AL40" s="92" t="s">
        <v>1473</v>
      </c>
      <c r="AM40" s="7" t="s">
        <v>1083</v>
      </c>
      <c r="AN40" s="7">
        <v>222</v>
      </c>
      <c r="AO40" s="148" t="s">
        <v>1474</v>
      </c>
      <c r="AP40" s="148" t="s">
        <v>1444</v>
      </c>
      <c r="AQ40" s="7" t="s">
        <v>1031</v>
      </c>
      <c r="AR40" s="226" t="s">
        <v>1350</v>
      </c>
      <c r="AS40" s="217">
        <v>5</v>
      </c>
      <c r="AT40" s="7">
        <f>IFERROR(VLOOKUP(AS40,#REF!,2,0), )</f>
        <v>0</v>
      </c>
      <c r="AU40" s="7">
        <v>57</v>
      </c>
      <c r="AV40" s="7">
        <f>IFERROR(VLOOKUP(AU40,#REF!,2,0), )</f>
        <v>0</v>
      </c>
      <c r="AW40" s="7">
        <v>2172</v>
      </c>
      <c r="AX40" s="7">
        <f>IFERROR(VLOOKUP(AW40,#REF!,2,0), )</f>
        <v>0</v>
      </c>
      <c r="AY40" s="13"/>
      <c r="AZ40" s="13"/>
      <c r="BA40" s="13"/>
      <c r="BB40" s="13"/>
      <c r="BC40" s="13"/>
      <c r="BD40" s="13"/>
      <c r="BE40" s="13"/>
      <c r="BF40" s="218"/>
      <c r="BG40" s="218"/>
      <c r="BH40" s="218"/>
      <c r="BI40" s="218"/>
      <c r="BJ40" s="218"/>
      <c r="BK40" s="218"/>
      <c r="BL40" s="218"/>
      <c r="BM40" s="218"/>
      <c r="BN40" s="218"/>
      <c r="BO40" s="218"/>
      <c r="BP40" s="5"/>
      <c r="BQ40" s="217"/>
      <c r="BR40" s="148"/>
      <c r="BS40" s="148"/>
      <c r="BT40" s="217"/>
      <c r="BU40" s="148"/>
      <c r="BV40" s="148"/>
      <c r="BW40" s="148"/>
      <c r="BX40" s="148"/>
      <c r="BY40" s="148"/>
      <c r="BZ40" s="217"/>
      <c r="CA40" s="147">
        <v>0</v>
      </c>
      <c r="CB40" s="217"/>
      <c r="CC40" s="217"/>
      <c r="CD40" s="219"/>
      <c r="CE40" s="148"/>
      <c r="CF40" s="148"/>
      <c r="CG40" s="148"/>
      <c r="CH40" s="217"/>
      <c r="CI40" s="217"/>
      <c r="CJ40" s="219"/>
      <c r="CK40" s="148"/>
      <c r="CL40" s="148"/>
      <c r="CM40" s="148"/>
      <c r="CN40" s="148"/>
      <c r="CO40" s="217"/>
      <c r="CP40" s="219"/>
      <c r="CQ40" s="5">
        <f t="shared" si="5"/>
        <v>0</v>
      </c>
      <c r="CR40" s="21">
        <f t="shared" si="1"/>
        <v>0</v>
      </c>
      <c r="CS40" s="21">
        <f t="shared" si="6"/>
        <v>0</v>
      </c>
      <c r="CT40" s="232">
        <v>44484</v>
      </c>
      <c r="CU40" s="5">
        <f t="shared" si="3"/>
        <v>34000000</v>
      </c>
      <c r="CV40" s="5"/>
      <c r="CW40" s="7"/>
      <c r="DF40"/>
      <c r="DG40" s="7" t="s">
        <v>1118</v>
      </c>
      <c r="DH40" s="7" t="s">
        <v>1038</v>
      </c>
      <c r="DJ40" s="7" t="s">
        <v>1204</v>
      </c>
    </row>
    <row r="41" spans="1:118" ht="25.5" customHeight="1" x14ac:dyDescent="0.25">
      <c r="A41" s="51" t="s">
        <v>592</v>
      </c>
      <c r="B41" s="7">
        <v>2021</v>
      </c>
      <c r="C41" s="11" t="s">
        <v>1475</v>
      </c>
      <c r="D41" s="46" t="s">
        <v>1476</v>
      </c>
      <c r="E41" s="73" t="s">
        <v>739</v>
      </c>
      <c r="G41" s="7" t="s">
        <v>1092</v>
      </c>
      <c r="H41" s="7" t="s">
        <v>1026</v>
      </c>
      <c r="I41" s="7" t="s">
        <v>1027</v>
      </c>
      <c r="J41" s="7" t="s">
        <v>1477</v>
      </c>
      <c r="K41" s="204" t="s">
        <v>1478</v>
      </c>
      <c r="L41" s="7" t="s">
        <v>3037</v>
      </c>
      <c r="M41" s="7" t="s">
        <v>1117</v>
      </c>
      <c r="N41" s="24">
        <v>23856402</v>
      </c>
      <c r="O41" s="41"/>
      <c r="P41" s="7" t="s">
        <v>1062</v>
      </c>
      <c r="Q41" s="7" t="s">
        <v>1029</v>
      </c>
      <c r="R41" t="s">
        <v>1479</v>
      </c>
      <c r="T41" s="7"/>
      <c r="U41" s="7"/>
      <c r="V41" s="13"/>
      <c r="W41" s="7"/>
      <c r="X41" s="7"/>
      <c r="Y41" s="7"/>
      <c r="Z41" s="13">
        <v>3124802196</v>
      </c>
      <c r="AA41" s="13">
        <v>0</v>
      </c>
      <c r="AB41" s="35">
        <v>10</v>
      </c>
      <c r="AD41" s="28">
        <v>44244</v>
      </c>
      <c r="AE41" s="29">
        <v>44245</v>
      </c>
      <c r="AG41" s="9">
        <v>44547</v>
      </c>
      <c r="AH41" s="148">
        <f t="shared" si="4"/>
        <v>4361000</v>
      </c>
      <c r="AI41" s="147">
        <v>43610000</v>
      </c>
      <c r="AJ41" s="147"/>
      <c r="AK41" s="147"/>
      <c r="AL41" s="92" t="s">
        <v>1480</v>
      </c>
      <c r="AM41" s="7" t="s">
        <v>1083</v>
      </c>
      <c r="AN41" s="7">
        <v>234</v>
      </c>
      <c r="AO41" s="148" t="s">
        <v>1481</v>
      </c>
      <c r="AP41" s="148" t="s">
        <v>1482</v>
      </c>
      <c r="AQ41" s="7" t="s">
        <v>1031</v>
      </c>
      <c r="AR41" s="226" t="s">
        <v>1483</v>
      </c>
      <c r="AS41" s="217">
        <v>1</v>
      </c>
      <c r="AT41" s="7">
        <f>IFERROR(VLOOKUP(AS41,#REF!,2,0), )</f>
        <v>0</v>
      </c>
      <c r="AU41" s="7">
        <v>12</v>
      </c>
      <c r="AV41" s="7">
        <f>IFERROR(VLOOKUP(AU41,#REF!,2,0), )</f>
        <v>0</v>
      </c>
      <c r="AW41" s="7">
        <v>2049</v>
      </c>
      <c r="AX41" s="7">
        <f>IFERROR(VLOOKUP(AW41,#REF!,2,0), )</f>
        <v>0</v>
      </c>
      <c r="AY41" s="13"/>
      <c r="AZ41" s="13"/>
      <c r="BA41" s="13"/>
      <c r="BB41" s="13"/>
      <c r="BC41" s="13"/>
      <c r="BD41" s="13"/>
      <c r="BE41" s="13"/>
      <c r="BF41" s="218"/>
      <c r="BG41" s="218"/>
      <c r="BH41" s="218"/>
      <c r="BI41" s="218"/>
      <c r="BJ41" s="218"/>
      <c r="BK41" s="218"/>
      <c r="BL41" s="218"/>
      <c r="BM41" s="218"/>
      <c r="BN41" s="218"/>
      <c r="BO41" s="218"/>
      <c r="BP41" s="5"/>
      <c r="BQ41" s="217"/>
      <c r="BR41" s="148"/>
      <c r="BS41" s="148"/>
      <c r="BT41" s="217"/>
      <c r="BU41" s="148"/>
      <c r="BV41" s="148"/>
      <c r="BW41" s="148"/>
      <c r="BX41" s="148"/>
      <c r="BY41" s="148"/>
      <c r="BZ41" s="217"/>
      <c r="CA41" s="147">
        <v>0</v>
      </c>
      <c r="CB41" s="217"/>
      <c r="CC41" s="217"/>
      <c r="CD41" s="219"/>
      <c r="CE41" s="148"/>
      <c r="CF41" s="148"/>
      <c r="CG41" s="148"/>
      <c r="CH41" s="217"/>
      <c r="CI41" s="217"/>
      <c r="CJ41" s="219"/>
      <c r="CK41" s="148"/>
      <c r="CL41" s="148"/>
      <c r="CM41" s="148"/>
      <c r="CN41" s="148"/>
      <c r="CO41" s="217"/>
      <c r="CP41" s="219"/>
      <c r="CQ41" s="5">
        <f t="shared" si="5"/>
        <v>0</v>
      </c>
      <c r="CR41" s="21">
        <f t="shared" si="1"/>
        <v>0</v>
      </c>
      <c r="CS41" s="21">
        <f t="shared" si="6"/>
        <v>0</v>
      </c>
      <c r="CT41" s="9">
        <v>44547</v>
      </c>
      <c r="CU41" s="5">
        <f t="shared" si="3"/>
        <v>43610000</v>
      </c>
      <c r="CV41" s="5"/>
      <c r="CW41" s="7"/>
      <c r="DF41"/>
      <c r="DG41" s="7" t="s">
        <v>1118</v>
      </c>
      <c r="DH41" s="7" t="s">
        <v>1038</v>
      </c>
      <c r="DJ41" s="7" t="s">
        <v>1204</v>
      </c>
      <c r="DK41" s="7" t="s">
        <v>1333</v>
      </c>
      <c r="DL41" s="37" t="s">
        <v>1342</v>
      </c>
      <c r="DM41" s="37" t="s">
        <v>1343</v>
      </c>
    </row>
    <row r="42" spans="1:118" ht="25.5" customHeight="1" x14ac:dyDescent="0.25">
      <c r="A42" s="51" t="s">
        <v>593</v>
      </c>
      <c r="B42" s="7">
        <v>2021</v>
      </c>
      <c r="C42" s="11" t="s">
        <v>1484</v>
      </c>
      <c r="D42" s="46" t="s">
        <v>1485</v>
      </c>
      <c r="E42" s="73" t="s">
        <v>740</v>
      </c>
      <c r="G42" s="7" t="s">
        <v>1092</v>
      </c>
      <c r="H42" s="7" t="s">
        <v>1026</v>
      </c>
      <c r="I42" s="7" t="s">
        <v>1027</v>
      </c>
      <c r="J42" s="7" t="s">
        <v>1486</v>
      </c>
      <c r="K42" s="204" t="s">
        <v>1487</v>
      </c>
      <c r="L42" s="7" t="s">
        <v>3038</v>
      </c>
      <c r="M42" s="7" t="s">
        <v>1117</v>
      </c>
      <c r="N42" s="24">
        <v>52104732</v>
      </c>
      <c r="O42" s="41"/>
      <c r="P42" s="7" t="s">
        <v>1062</v>
      </c>
      <c r="Q42" s="7" t="s">
        <v>1029</v>
      </c>
      <c r="R42" t="s">
        <v>1488</v>
      </c>
      <c r="T42" s="7"/>
      <c r="U42" s="7"/>
      <c r="V42" s="13"/>
      <c r="W42" s="7"/>
      <c r="X42" s="7"/>
      <c r="Y42" s="7"/>
      <c r="Z42" s="13">
        <v>3002139448</v>
      </c>
      <c r="AA42" s="13">
        <v>0</v>
      </c>
      <c r="AB42" s="35">
        <v>8</v>
      </c>
      <c r="AC42" s="7"/>
      <c r="AD42" s="28">
        <v>44244</v>
      </c>
      <c r="AE42" s="29">
        <v>44244</v>
      </c>
      <c r="AG42" s="9">
        <v>44485</v>
      </c>
      <c r="AH42" s="148">
        <f t="shared" si="4"/>
        <v>4250000</v>
      </c>
      <c r="AI42" s="147">
        <v>34000000</v>
      </c>
      <c r="AJ42" s="147"/>
      <c r="AK42" s="147"/>
      <c r="AL42" s="92" t="s">
        <v>1489</v>
      </c>
      <c r="AM42" s="7" t="s">
        <v>1083</v>
      </c>
      <c r="AN42" s="7">
        <v>225</v>
      </c>
      <c r="AO42" s="148" t="s">
        <v>1490</v>
      </c>
      <c r="AP42" s="148" t="s">
        <v>1491</v>
      </c>
      <c r="AQ42" s="7" t="s">
        <v>1031</v>
      </c>
      <c r="AR42" s="226" t="s">
        <v>1350</v>
      </c>
      <c r="AS42" s="217">
        <v>5</v>
      </c>
      <c r="AT42" s="7">
        <f>IFERROR(VLOOKUP(AS42,#REF!,2,0), )</f>
        <v>0</v>
      </c>
      <c r="AU42" s="7">
        <v>57</v>
      </c>
      <c r="AV42" s="7">
        <f>IFERROR(VLOOKUP(AU42,#REF!,2,0), )</f>
        <v>0</v>
      </c>
      <c r="AW42" s="7">
        <v>2172</v>
      </c>
      <c r="AX42" s="7">
        <f>IFERROR(VLOOKUP(AW42,#REF!,2,0), )</f>
        <v>0</v>
      </c>
      <c r="AY42" s="13"/>
      <c r="AZ42" s="13"/>
      <c r="BA42" s="13"/>
      <c r="BB42" s="13"/>
      <c r="BC42" s="13"/>
      <c r="BD42" s="13"/>
      <c r="BE42" s="13"/>
      <c r="BF42" s="218"/>
      <c r="BG42" s="218"/>
      <c r="BH42" s="218"/>
      <c r="BI42" s="218"/>
      <c r="BJ42" s="218"/>
      <c r="BK42" s="218"/>
      <c r="BL42" s="218"/>
      <c r="BM42" s="218"/>
      <c r="BN42" s="218"/>
      <c r="BO42" s="218"/>
      <c r="BP42" s="5"/>
      <c r="BQ42" s="217"/>
      <c r="BR42" s="148"/>
      <c r="BS42" s="148"/>
      <c r="BT42" s="217"/>
      <c r="BU42" s="148"/>
      <c r="BV42" s="148"/>
      <c r="BW42" s="148"/>
      <c r="BX42" s="148"/>
      <c r="BY42" s="148"/>
      <c r="BZ42" s="217"/>
      <c r="CA42" s="147">
        <v>0</v>
      </c>
      <c r="CB42" s="217"/>
      <c r="CC42" s="217"/>
      <c r="CD42" s="219"/>
      <c r="CE42" s="148"/>
      <c r="CF42" s="148"/>
      <c r="CG42" s="148"/>
      <c r="CH42" s="217"/>
      <c r="CI42" s="217"/>
      <c r="CJ42" s="219"/>
      <c r="CK42" s="148"/>
      <c r="CL42" s="148"/>
      <c r="CM42" s="148"/>
      <c r="CN42" s="148"/>
      <c r="CO42" s="217"/>
      <c r="CP42" s="219"/>
      <c r="CQ42" s="5">
        <f t="shared" si="5"/>
        <v>0</v>
      </c>
      <c r="CR42" s="21">
        <f t="shared" ref="CR42:CR105" si="7">CB42+CH42+CN42</f>
        <v>0</v>
      </c>
      <c r="CS42" s="21">
        <f t="shared" si="6"/>
        <v>0</v>
      </c>
      <c r="CT42" s="9">
        <v>44485</v>
      </c>
      <c r="CU42" s="5">
        <f t="shared" si="3"/>
        <v>34000000</v>
      </c>
      <c r="CV42" s="5"/>
      <c r="CW42" s="7"/>
      <c r="DF42"/>
      <c r="DG42" s="7" t="s">
        <v>1118</v>
      </c>
      <c r="DH42" s="7" t="s">
        <v>1038</v>
      </c>
      <c r="DJ42" s="7" t="s">
        <v>1204</v>
      </c>
    </row>
    <row r="43" spans="1:118" ht="25.5" customHeight="1" x14ac:dyDescent="0.25">
      <c r="A43" s="51" t="s">
        <v>594</v>
      </c>
      <c r="B43" s="7">
        <v>2021</v>
      </c>
      <c r="C43" s="11" t="s">
        <v>1492</v>
      </c>
      <c r="D43" s="46" t="s">
        <v>1493</v>
      </c>
      <c r="E43" s="73" t="s">
        <v>741</v>
      </c>
      <c r="G43" s="7" t="s">
        <v>1092</v>
      </c>
      <c r="H43" s="7" t="s">
        <v>1026</v>
      </c>
      <c r="I43" s="7" t="s">
        <v>1027</v>
      </c>
      <c r="J43" s="7" t="s">
        <v>1494</v>
      </c>
      <c r="K43" s="204" t="s">
        <v>1495</v>
      </c>
      <c r="L43" s="7" t="s">
        <v>3039</v>
      </c>
      <c r="M43" s="7" t="s">
        <v>1117</v>
      </c>
      <c r="N43" s="24">
        <v>79796504</v>
      </c>
      <c r="O43" s="41"/>
      <c r="P43" s="7" t="s">
        <v>1062</v>
      </c>
      <c r="Q43" s="7" t="s">
        <v>1029</v>
      </c>
      <c r="R43" t="s">
        <v>1488</v>
      </c>
      <c r="T43" s="7"/>
      <c r="U43" s="7"/>
      <c r="V43" s="13"/>
      <c r="W43" s="7"/>
      <c r="X43" s="7"/>
      <c r="Y43" s="7"/>
      <c r="Z43" s="13">
        <v>3008327204</v>
      </c>
      <c r="AA43" s="13">
        <v>0</v>
      </c>
      <c r="AB43" s="35">
        <v>8</v>
      </c>
      <c r="AD43" s="28">
        <v>44244</v>
      </c>
      <c r="AE43" s="29">
        <v>44244</v>
      </c>
      <c r="AG43" s="9">
        <v>44485</v>
      </c>
      <c r="AH43" s="148">
        <f t="shared" si="4"/>
        <v>4250000</v>
      </c>
      <c r="AI43" s="147">
        <v>34000000</v>
      </c>
      <c r="AJ43" s="147"/>
      <c r="AK43" s="147"/>
      <c r="AL43" s="92" t="s">
        <v>1496</v>
      </c>
      <c r="AM43" s="148" t="s">
        <v>1078</v>
      </c>
      <c r="AN43" s="7">
        <v>226</v>
      </c>
      <c r="AO43" s="148" t="s">
        <v>1497</v>
      </c>
      <c r="AP43" s="148" t="s">
        <v>1491</v>
      </c>
      <c r="AQ43" s="7" t="s">
        <v>1031</v>
      </c>
      <c r="AR43" s="226" t="s">
        <v>1350</v>
      </c>
      <c r="AS43" s="217">
        <v>5</v>
      </c>
      <c r="AT43" s="7">
        <f>IFERROR(VLOOKUP(AS43,#REF!,2,0), )</f>
        <v>0</v>
      </c>
      <c r="AU43" s="7">
        <v>57</v>
      </c>
      <c r="AV43" s="7">
        <f>IFERROR(VLOOKUP(AU43,#REF!,2,0), )</f>
        <v>0</v>
      </c>
      <c r="AW43" s="7">
        <v>2172</v>
      </c>
      <c r="AX43" s="7">
        <f>IFERROR(VLOOKUP(AW43,#REF!,2,0), )</f>
        <v>0</v>
      </c>
      <c r="AY43" s="13"/>
      <c r="AZ43" s="13"/>
      <c r="BA43" s="13"/>
      <c r="BB43" s="13"/>
      <c r="BC43" s="13"/>
      <c r="BD43" s="13"/>
      <c r="BE43" s="13"/>
      <c r="BF43" s="218"/>
      <c r="BG43" s="218"/>
      <c r="BH43" s="218"/>
      <c r="BI43" s="218"/>
      <c r="BJ43" s="218"/>
      <c r="BK43" s="218"/>
      <c r="BL43" s="218"/>
      <c r="BM43" s="218"/>
      <c r="BN43" s="218"/>
      <c r="BO43" s="218"/>
      <c r="BP43" s="5"/>
      <c r="BQ43" s="217"/>
      <c r="BR43" s="148"/>
      <c r="BS43" s="148"/>
      <c r="BT43" s="217"/>
      <c r="BU43" s="148"/>
      <c r="BV43" s="148"/>
      <c r="BW43" s="148"/>
      <c r="BX43" s="148"/>
      <c r="BY43" s="148"/>
      <c r="BZ43" s="217"/>
      <c r="CA43" s="147">
        <v>0</v>
      </c>
      <c r="CB43" s="217"/>
      <c r="CC43" s="217"/>
      <c r="CD43" s="219"/>
      <c r="CE43" s="148"/>
      <c r="CF43" s="148"/>
      <c r="CG43" s="148"/>
      <c r="CH43" s="217"/>
      <c r="CI43" s="217"/>
      <c r="CJ43" s="219"/>
      <c r="CK43" s="148"/>
      <c r="CL43" s="148"/>
      <c r="CM43" s="148"/>
      <c r="CN43" s="148"/>
      <c r="CO43" s="217"/>
      <c r="CP43" s="219"/>
      <c r="CQ43" s="5">
        <f t="shared" si="5"/>
        <v>0</v>
      </c>
      <c r="CR43" s="21">
        <f t="shared" si="7"/>
        <v>0</v>
      </c>
      <c r="CS43" s="21">
        <f t="shared" si="6"/>
        <v>0</v>
      </c>
      <c r="CT43" s="9">
        <v>44485</v>
      </c>
      <c r="CU43" s="5">
        <f t="shared" si="3"/>
        <v>34000000</v>
      </c>
      <c r="CV43" s="5"/>
      <c r="CW43" s="7"/>
      <c r="DF43"/>
      <c r="DG43" s="7" t="s">
        <v>1118</v>
      </c>
      <c r="DH43" s="7" t="s">
        <v>1038</v>
      </c>
      <c r="DJ43" s="7" t="s">
        <v>1204</v>
      </c>
    </row>
    <row r="44" spans="1:118" ht="25.5" customHeight="1" x14ac:dyDescent="0.25">
      <c r="A44" s="51" t="s">
        <v>595</v>
      </c>
      <c r="B44" s="7">
        <v>2021</v>
      </c>
      <c r="C44" s="11" t="s">
        <v>1498</v>
      </c>
      <c r="D44" s="46" t="s">
        <v>1499</v>
      </c>
      <c r="E44" s="73" t="s">
        <v>742</v>
      </c>
      <c r="G44" s="7" t="s">
        <v>1092</v>
      </c>
      <c r="H44" s="7" t="s">
        <v>1026</v>
      </c>
      <c r="I44" s="7" t="s">
        <v>1027</v>
      </c>
      <c r="J44" s="7" t="s">
        <v>1500</v>
      </c>
      <c r="K44" s="204" t="s">
        <v>1501</v>
      </c>
      <c r="L44" s="7" t="s">
        <v>3040</v>
      </c>
      <c r="M44" s="7" t="s">
        <v>1117</v>
      </c>
      <c r="N44" s="24">
        <v>1033722180</v>
      </c>
      <c r="O44" s="41"/>
      <c r="P44" t="s">
        <v>1502</v>
      </c>
      <c r="Q44" s="7" t="s">
        <v>1029</v>
      </c>
      <c r="R44" t="s">
        <v>1503</v>
      </c>
      <c r="T44" s="7"/>
      <c r="U44" s="7"/>
      <c r="V44" s="13"/>
      <c r="W44" s="7"/>
      <c r="X44" s="7"/>
      <c r="Y44" s="7"/>
      <c r="Z44" s="13">
        <v>3186084194</v>
      </c>
      <c r="AA44" s="13">
        <v>0</v>
      </c>
      <c r="AB44" s="35">
        <v>8</v>
      </c>
      <c r="AC44" s="7"/>
      <c r="AD44" s="28">
        <v>44244</v>
      </c>
      <c r="AE44" s="29">
        <v>44246</v>
      </c>
      <c r="AG44" s="9">
        <v>44487</v>
      </c>
      <c r="AH44" s="148">
        <f t="shared" si="4"/>
        <v>4250000</v>
      </c>
      <c r="AI44" s="147">
        <v>34000000</v>
      </c>
      <c r="AJ44" s="147"/>
      <c r="AK44" s="147"/>
      <c r="AL44" s="92" t="s">
        <v>1504</v>
      </c>
      <c r="AM44" s="148" t="s">
        <v>1078</v>
      </c>
      <c r="AN44" s="7">
        <v>235</v>
      </c>
      <c r="AO44" s="148" t="s">
        <v>1505</v>
      </c>
      <c r="AP44" s="148" t="s">
        <v>1482</v>
      </c>
      <c r="AQ44" s="7" t="s">
        <v>1031</v>
      </c>
      <c r="AR44" s="226" t="s">
        <v>1350</v>
      </c>
      <c r="AS44" s="217">
        <v>5</v>
      </c>
      <c r="AT44" s="7">
        <f>IFERROR(VLOOKUP(AS44,#REF!,2,0), )</f>
        <v>0</v>
      </c>
      <c r="AU44" s="7">
        <v>57</v>
      </c>
      <c r="AV44" s="7">
        <f>IFERROR(VLOOKUP(AU44,#REF!,2,0), )</f>
        <v>0</v>
      </c>
      <c r="AW44" s="7">
        <v>2172</v>
      </c>
      <c r="AX44" s="7">
        <f>IFERROR(VLOOKUP(AW44,#REF!,2,0), )</f>
        <v>0</v>
      </c>
      <c r="AY44" s="13"/>
      <c r="AZ44" s="13"/>
      <c r="BA44" s="13"/>
      <c r="BB44" s="13"/>
      <c r="BC44" s="13"/>
      <c r="BD44" s="13"/>
      <c r="BE44" s="13"/>
      <c r="BF44" s="218"/>
      <c r="BG44" s="218"/>
      <c r="BH44" s="218"/>
      <c r="BI44" s="218"/>
      <c r="BJ44" s="218"/>
      <c r="BK44" s="218"/>
      <c r="BL44" s="218"/>
      <c r="BM44" s="218"/>
      <c r="BN44" s="218"/>
      <c r="BO44" s="218"/>
      <c r="BP44" s="5"/>
      <c r="BQ44" s="217"/>
      <c r="BR44" s="148"/>
      <c r="BS44" s="148"/>
      <c r="BT44" s="217"/>
      <c r="BU44" s="148"/>
      <c r="BV44" s="148"/>
      <c r="BW44" s="148"/>
      <c r="BX44" s="148"/>
      <c r="BY44" s="148"/>
      <c r="BZ44" s="217"/>
      <c r="CA44" s="147">
        <v>0</v>
      </c>
      <c r="CB44" s="217"/>
      <c r="CC44" s="217"/>
      <c r="CD44" s="219"/>
      <c r="CE44" s="148"/>
      <c r="CF44" s="148"/>
      <c r="CG44" s="148"/>
      <c r="CH44" s="217"/>
      <c r="CI44" s="217"/>
      <c r="CJ44" s="219"/>
      <c r="CK44" s="148"/>
      <c r="CL44" s="148"/>
      <c r="CM44" s="148"/>
      <c r="CN44" s="148"/>
      <c r="CO44" s="217"/>
      <c r="CP44" s="219"/>
      <c r="CQ44" s="5">
        <f t="shared" si="5"/>
        <v>0</v>
      </c>
      <c r="CR44" s="21">
        <f t="shared" si="7"/>
        <v>0</v>
      </c>
      <c r="CS44" s="21">
        <f t="shared" si="6"/>
        <v>0</v>
      </c>
      <c r="CT44" s="9">
        <v>44487</v>
      </c>
      <c r="CU44" s="5">
        <f t="shared" si="3"/>
        <v>34000000</v>
      </c>
      <c r="CV44" s="5"/>
      <c r="CW44" s="7"/>
      <c r="DF44"/>
      <c r="DG44" s="7" t="s">
        <v>1118</v>
      </c>
      <c r="DH44" s="7" t="s">
        <v>1038</v>
      </c>
      <c r="DJ44" s="7" t="s">
        <v>1204</v>
      </c>
      <c r="DK44" s="7" t="s">
        <v>1506</v>
      </c>
      <c r="DL44" s="37" t="s">
        <v>1507</v>
      </c>
      <c r="DM44" s="37" t="s">
        <v>1508</v>
      </c>
    </row>
    <row r="45" spans="1:118" ht="25.5" customHeight="1" x14ac:dyDescent="0.25">
      <c r="A45" s="51" t="s">
        <v>596</v>
      </c>
      <c r="B45" s="7">
        <v>2021</v>
      </c>
      <c r="C45" s="11" t="s">
        <v>1509</v>
      </c>
      <c r="D45" s="46" t="s">
        <v>1510</v>
      </c>
      <c r="E45" s="73" t="s">
        <v>743</v>
      </c>
      <c r="G45" s="7" t="s">
        <v>1092</v>
      </c>
      <c r="H45" s="7" t="s">
        <v>1026</v>
      </c>
      <c r="I45" s="7" t="s">
        <v>1027</v>
      </c>
      <c r="J45" s="7" t="s">
        <v>1511</v>
      </c>
      <c r="K45" s="204" t="s">
        <v>1512</v>
      </c>
      <c r="L45" s="7" t="s">
        <v>3041</v>
      </c>
      <c r="M45" s="7" t="s">
        <v>1117</v>
      </c>
      <c r="N45" s="24">
        <v>1122123132</v>
      </c>
      <c r="O45" s="41"/>
      <c r="P45" t="s">
        <v>1111</v>
      </c>
      <c r="Q45" s="7" t="s">
        <v>1029</v>
      </c>
      <c r="R45" s="20" t="s">
        <v>1513</v>
      </c>
      <c r="S45" s="20"/>
      <c r="T45" s="7"/>
      <c r="U45" s="7"/>
      <c r="V45" s="13"/>
      <c r="W45" s="7"/>
      <c r="X45" s="7"/>
      <c r="Y45" s="7"/>
      <c r="Z45" s="13">
        <v>3212164507</v>
      </c>
      <c r="AA45" s="13">
        <v>0</v>
      </c>
      <c r="AB45" s="35">
        <v>8</v>
      </c>
      <c r="AD45" s="28">
        <v>44245</v>
      </c>
      <c r="AE45" s="29">
        <v>44245</v>
      </c>
      <c r="AG45" s="9">
        <v>44486</v>
      </c>
      <c r="AH45" s="148">
        <f t="shared" si="4"/>
        <v>4250000</v>
      </c>
      <c r="AI45" s="147">
        <v>34000000</v>
      </c>
      <c r="AJ45" s="147"/>
      <c r="AK45" s="147"/>
      <c r="AL45" s="92">
        <v>32178285</v>
      </c>
      <c r="AM45" s="148" t="s">
        <v>1040</v>
      </c>
      <c r="AN45" s="7">
        <v>236</v>
      </c>
      <c r="AO45" s="148" t="s">
        <v>1514</v>
      </c>
      <c r="AP45" s="148" t="s">
        <v>1482</v>
      </c>
      <c r="AQ45" s="7" t="s">
        <v>1031</v>
      </c>
      <c r="AR45" s="226" t="s">
        <v>1350</v>
      </c>
      <c r="AS45" s="217">
        <v>5</v>
      </c>
      <c r="AT45" s="7">
        <f>IFERROR(VLOOKUP(AS45,#REF!,2,0), )</f>
        <v>0</v>
      </c>
      <c r="AU45" s="7">
        <v>57</v>
      </c>
      <c r="AV45" s="7">
        <f>IFERROR(VLOOKUP(AU45,#REF!,2,0), )</f>
        <v>0</v>
      </c>
      <c r="AW45" s="7">
        <v>2172</v>
      </c>
      <c r="AX45" s="7">
        <f>IFERROR(VLOOKUP(AW45,#REF!,2,0), )</f>
        <v>0</v>
      </c>
      <c r="AY45" s="13">
        <v>1</v>
      </c>
      <c r="AZ45" s="13">
        <v>1</v>
      </c>
      <c r="BA45" s="13">
        <v>1</v>
      </c>
      <c r="BB45" s="13"/>
      <c r="BC45" s="13"/>
      <c r="BD45" s="13"/>
      <c r="BE45" s="13"/>
      <c r="BF45" s="218">
        <v>44529</v>
      </c>
      <c r="BG45" s="218"/>
      <c r="BH45" s="218"/>
      <c r="BI45" s="218"/>
      <c r="BJ45" s="218"/>
      <c r="BK45" s="218"/>
      <c r="BL45" s="218"/>
      <c r="BM45" s="218"/>
      <c r="BN45" s="218"/>
      <c r="BO45" s="218"/>
      <c r="BP45" s="5" t="s">
        <v>1028</v>
      </c>
      <c r="BQ45" s="217">
        <v>79796155</v>
      </c>
      <c r="BR45" s="148" t="s">
        <v>1136</v>
      </c>
      <c r="BS45" s="148"/>
      <c r="BT45" s="217"/>
      <c r="BU45" s="148"/>
      <c r="BV45" s="148"/>
      <c r="BW45" s="148"/>
      <c r="BX45" s="148"/>
      <c r="BY45" s="148"/>
      <c r="BZ45" s="217"/>
      <c r="CA45" s="147">
        <v>8500000</v>
      </c>
      <c r="CB45" s="217">
        <v>2</v>
      </c>
      <c r="CC45" s="217">
        <v>0</v>
      </c>
      <c r="CD45" s="219">
        <v>44547</v>
      </c>
      <c r="CE45" s="148"/>
      <c r="CF45" s="148"/>
      <c r="CG45" s="148"/>
      <c r="CH45" s="217"/>
      <c r="CI45" s="217"/>
      <c r="CJ45" s="219"/>
      <c r="CK45" s="148"/>
      <c r="CL45" s="148"/>
      <c r="CM45" s="148"/>
      <c r="CN45" s="148"/>
      <c r="CO45" s="217"/>
      <c r="CP45" s="219"/>
      <c r="CQ45" s="5">
        <f t="shared" si="5"/>
        <v>8500000</v>
      </c>
      <c r="CR45" s="21">
        <f t="shared" si="7"/>
        <v>2</v>
      </c>
      <c r="CS45" s="21">
        <f t="shared" si="6"/>
        <v>0</v>
      </c>
      <c r="CT45" s="232">
        <v>44547</v>
      </c>
      <c r="CU45" s="5">
        <f t="shared" si="3"/>
        <v>42500000</v>
      </c>
      <c r="CV45" s="5"/>
      <c r="CW45" s="7"/>
      <c r="DF45"/>
      <c r="DG45" s="7" t="s">
        <v>1118</v>
      </c>
      <c r="DH45" s="7" t="s">
        <v>1038</v>
      </c>
      <c r="DJ45" s="7" t="s">
        <v>1204</v>
      </c>
      <c r="DK45" s="7" t="s">
        <v>1515</v>
      </c>
      <c r="DL45" s="37" t="s">
        <v>1516</v>
      </c>
      <c r="DM45" s="37" t="s">
        <v>1517</v>
      </c>
    </row>
    <row r="46" spans="1:118" ht="25.5" customHeight="1" x14ac:dyDescent="0.25">
      <c r="A46" s="51" t="s">
        <v>597</v>
      </c>
      <c r="B46" s="7">
        <v>2021</v>
      </c>
      <c r="C46" s="11" t="s">
        <v>1518</v>
      </c>
      <c r="D46" s="46" t="s">
        <v>1519</v>
      </c>
      <c r="E46" s="73" t="s">
        <v>744</v>
      </c>
      <c r="G46" s="7" t="s">
        <v>1092</v>
      </c>
      <c r="H46" s="7" t="s">
        <v>1026</v>
      </c>
      <c r="I46" s="7" t="s">
        <v>1027</v>
      </c>
      <c r="J46" s="7" t="s">
        <v>1520</v>
      </c>
      <c r="K46" s="204" t="s">
        <v>1043</v>
      </c>
      <c r="L46" s="7" t="s">
        <v>544</v>
      </c>
      <c r="M46" s="7" t="s">
        <v>1117</v>
      </c>
      <c r="N46" s="24">
        <v>12210415</v>
      </c>
      <c r="O46" s="41"/>
      <c r="P46" t="s">
        <v>1521</v>
      </c>
      <c r="Q46" s="7" t="s">
        <v>1029</v>
      </c>
      <c r="R46" t="s">
        <v>1199</v>
      </c>
      <c r="T46" s="7"/>
      <c r="U46" s="7"/>
      <c r="V46" s="13"/>
      <c r="W46" s="7"/>
      <c r="X46" s="7"/>
      <c r="Y46" s="7"/>
      <c r="Z46" s="13">
        <v>3123019996</v>
      </c>
      <c r="AA46" s="13">
        <v>0</v>
      </c>
      <c r="AB46" s="35">
        <v>6</v>
      </c>
      <c r="AC46" s="7"/>
      <c r="AD46" s="28">
        <v>44245</v>
      </c>
      <c r="AE46" s="29">
        <v>44245</v>
      </c>
      <c r="AG46" s="9">
        <v>44425</v>
      </c>
      <c r="AH46" s="148">
        <f t="shared" si="4"/>
        <v>2200000</v>
      </c>
      <c r="AI46" s="147">
        <v>13200000</v>
      </c>
      <c r="AJ46" s="147"/>
      <c r="AK46" s="147"/>
      <c r="AL46" s="92" t="s">
        <v>1522</v>
      </c>
      <c r="AM46" s="7" t="s">
        <v>1083</v>
      </c>
      <c r="AN46" s="7">
        <v>237</v>
      </c>
      <c r="AO46" s="148" t="s">
        <v>1523</v>
      </c>
      <c r="AP46" s="148" t="s">
        <v>1482</v>
      </c>
      <c r="AQ46" s="7" t="s">
        <v>1031</v>
      </c>
      <c r="AR46" s="226" t="s">
        <v>1359</v>
      </c>
      <c r="AS46" s="217">
        <v>5</v>
      </c>
      <c r="AT46" s="7">
        <f>IFERROR(VLOOKUP(AS46,#REF!,2,0), )</f>
        <v>0</v>
      </c>
      <c r="AU46" s="7">
        <v>57</v>
      </c>
      <c r="AV46" s="7">
        <f>IFERROR(VLOOKUP(AU46,#REF!,2,0), )</f>
        <v>0</v>
      </c>
      <c r="AW46" s="7">
        <v>2169</v>
      </c>
      <c r="AX46" s="7">
        <f>IFERROR(VLOOKUP(AW46,#REF!,2,0), )</f>
        <v>0</v>
      </c>
      <c r="AY46" s="13">
        <v>1</v>
      </c>
      <c r="AZ46" s="13">
        <v>1</v>
      </c>
      <c r="BA46" s="13"/>
      <c r="BB46" s="13"/>
      <c r="BC46" s="13"/>
      <c r="BD46" s="13"/>
      <c r="BE46" s="13"/>
      <c r="BF46" s="218"/>
      <c r="BG46" s="218"/>
      <c r="BH46" s="218"/>
      <c r="BI46" s="218"/>
      <c r="BJ46" s="218"/>
      <c r="BK46" s="218"/>
      <c r="BL46" s="218"/>
      <c r="BM46" s="218"/>
      <c r="BN46" s="218"/>
      <c r="BO46" s="218"/>
      <c r="BP46" s="5"/>
      <c r="BQ46" s="217"/>
      <c r="BR46" s="148"/>
      <c r="BS46" s="148"/>
      <c r="BT46" s="217"/>
      <c r="BU46" s="148"/>
      <c r="BV46" s="148"/>
      <c r="BW46" s="148"/>
      <c r="BX46" s="148"/>
      <c r="BY46" s="148"/>
      <c r="BZ46" s="217"/>
      <c r="CA46" s="147">
        <v>2200000</v>
      </c>
      <c r="CB46" s="217">
        <v>1</v>
      </c>
      <c r="CC46" s="217">
        <v>0</v>
      </c>
      <c r="CD46" s="219">
        <v>44456</v>
      </c>
      <c r="CE46" s="148"/>
      <c r="CF46" s="148"/>
      <c r="CG46" s="148"/>
      <c r="CH46" s="217"/>
      <c r="CI46" s="217"/>
      <c r="CJ46" s="219"/>
      <c r="CK46" s="148"/>
      <c r="CL46" s="148"/>
      <c r="CM46" s="148"/>
      <c r="CN46" s="148"/>
      <c r="CO46" s="217"/>
      <c r="CP46" s="219"/>
      <c r="CQ46" s="5">
        <f t="shared" si="5"/>
        <v>2200000</v>
      </c>
      <c r="CR46" s="21">
        <f t="shared" si="7"/>
        <v>1</v>
      </c>
      <c r="CS46" s="21">
        <f t="shared" si="6"/>
        <v>0</v>
      </c>
      <c r="CT46" s="219">
        <v>44456</v>
      </c>
      <c r="CU46" s="5">
        <f t="shared" si="3"/>
        <v>15400000</v>
      </c>
      <c r="CV46" s="5"/>
      <c r="CW46" s="7"/>
      <c r="DF46"/>
      <c r="DG46" s="7" t="s">
        <v>1118</v>
      </c>
      <c r="DH46" s="7" t="s">
        <v>1038</v>
      </c>
      <c r="DJ46" s="7" t="s">
        <v>1204</v>
      </c>
      <c r="DK46" s="7" t="s">
        <v>1120</v>
      </c>
      <c r="DL46" s="37" t="s">
        <v>1342</v>
      </c>
      <c r="DM46" s="37" t="s">
        <v>1343</v>
      </c>
    </row>
    <row r="47" spans="1:118" ht="25.5" customHeight="1" x14ac:dyDescent="0.25">
      <c r="A47" s="51" t="s">
        <v>598</v>
      </c>
      <c r="B47" s="7">
        <v>2021</v>
      </c>
      <c r="C47" s="11" t="s">
        <v>1524</v>
      </c>
      <c r="D47" s="46" t="s">
        <v>1525</v>
      </c>
      <c r="E47" s="73" t="s">
        <v>745</v>
      </c>
      <c r="G47" s="7" t="s">
        <v>1092</v>
      </c>
      <c r="H47" s="7" t="s">
        <v>1026</v>
      </c>
      <c r="I47" s="7" t="s">
        <v>1027</v>
      </c>
      <c r="J47" s="7" t="s">
        <v>1526</v>
      </c>
      <c r="K47" s="204" t="s">
        <v>1527</v>
      </c>
      <c r="L47" s="7" t="s">
        <v>3042</v>
      </c>
      <c r="M47" s="7" t="s">
        <v>1117</v>
      </c>
      <c r="N47" s="24">
        <v>12750766</v>
      </c>
      <c r="O47" s="41"/>
      <c r="P47" t="s">
        <v>1115</v>
      </c>
      <c r="Q47" s="7" t="s">
        <v>1029</v>
      </c>
      <c r="R47" t="s">
        <v>1528</v>
      </c>
      <c r="T47" s="7"/>
      <c r="U47" s="7"/>
      <c r="V47" s="13"/>
      <c r="W47" s="7"/>
      <c r="X47" s="7"/>
      <c r="Y47" s="7"/>
      <c r="Z47" s="13">
        <v>3174219199</v>
      </c>
      <c r="AA47" s="13">
        <v>0</v>
      </c>
      <c r="AB47" s="35">
        <v>10</v>
      </c>
      <c r="AD47" s="28">
        <v>44245</v>
      </c>
      <c r="AE47" s="29">
        <v>44245</v>
      </c>
      <c r="AG47" s="9">
        <v>44547</v>
      </c>
      <c r="AH47" s="148">
        <f t="shared" si="4"/>
        <v>4361000</v>
      </c>
      <c r="AI47" s="147">
        <v>43610000</v>
      </c>
      <c r="AJ47" s="147"/>
      <c r="AK47" s="147"/>
      <c r="AL47" s="92" t="s">
        <v>1529</v>
      </c>
      <c r="AM47" s="7" t="s">
        <v>1083</v>
      </c>
      <c r="AN47" s="7">
        <v>238</v>
      </c>
      <c r="AO47" s="148" t="s">
        <v>1530</v>
      </c>
      <c r="AP47" s="148" t="s">
        <v>1482</v>
      </c>
      <c r="AQ47" s="7" t="s">
        <v>1031</v>
      </c>
      <c r="AR47" s="226" t="s">
        <v>1359</v>
      </c>
      <c r="AS47" s="217">
        <v>5</v>
      </c>
      <c r="AT47" s="7">
        <f>IFERROR(VLOOKUP(AS47,#REF!,2,0), )</f>
        <v>0</v>
      </c>
      <c r="AU47" s="7">
        <v>57</v>
      </c>
      <c r="AV47" s="7">
        <f>IFERROR(VLOOKUP(AU47,#REF!,2,0), )</f>
        <v>0</v>
      </c>
      <c r="AW47" s="7">
        <v>2169</v>
      </c>
      <c r="AX47" s="7">
        <f>IFERROR(VLOOKUP(AW47,#REF!,2,0), )</f>
        <v>0</v>
      </c>
      <c r="AY47" s="13">
        <v>1</v>
      </c>
      <c r="AZ47" s="13">
        <v>1</v>
      </c>
      <c r="BA47" s="13"/>
      <c r="BB47" s="13"/>
      <c r="BC47" s="13"/>
      <c r="BD47" s="13">
        <v>1</v>
      </c>
      <c r="BE47" s="13"/>
      <c r="BF47" s="218"/>
      <c r="BG47" s="218"/>
      <c r="BH47" s="218"/>
      <c r="BI47" s="218"/>
      <c r="BJ47" s="218"/>
      <c r="BK47" s="218"/>
      <c r="BL47" s="218"/>
      <c r="BM47" s="218"/>
      <c r="BN47" s="218"/>
      <c r="BO47" s="218"/>
      <c r="BP47" s="5"/>
      <c r="BQ47" s="217"/>
      <c r="BR47" s="148"/>
      <c r="BS47" s="148"/>
      <c r="BT47" s="217"/>
      <c r="BU47" s="148"/>
      <c r="BV47" s="148"/>
      <c r="BW47" s="148"/>
      <c r="BX47" s="148"/>
      <c r="BY47" s="148"/>
      <c r="BZ47" s="217"/>
      <c r="CA47" s="147">
        <v>3924900</v>
      </c>
      <c r="CB47" s="217">
        <v>0</v>
      </c>
      <c r="CC47" s="217">
        <v>27</v>
      </c>
      <c r="CD47" s="219">
        <v>44574</v>
      </c>
      <c r="CE47" s="148"/>
      <c r="CF47" s="148"/>
      <c r="CG47" s="148"/>
      <c r="CH47" s="217"/>
      <c r="CI47" s="217"/>
      <c r="CJ47" s="219"/>
      <c r="CK47" s="148"/>
      <c r="CL47" s="148"/>
      <c r="CM47" s="148"/>
      <c r="CN47" s="148"/>
      <c r="CO47" s="217"/>
      <c r="CP47" s="219"/>
      <c r="CQ47" s="5">
        <f t="shared" si="5"/>
        <v>3924900</v>
      </c>
      <c r="CR47" s="21">
        <f t="shared" si="7"/>
        <v>0</v>
      </c>
      <c r="CS47" s="21">
        <f t="shared" si="6"/>
        <v>27</v>
      </c>
      <c r="CT47" s="219">
        <v>44574</v>
      </c>
      <c r="CU47" s="5">
        <f t="shared" si="3"/>
        <v>47534900</v>
      </c>
      <c r="CV47" s="5"/>
      <c r="CW47" s="7"/>
      <c r="DF47"/>
      <c r="DG47" s="7" t="s">
        <v>1118</v>
      </c>
      <c r="DH47" s="7" t="s">
        <v>1038</v>
      </c>
      <c r="DJ47" s="7" t="s">
        <v>1119</v>
      </c>
      <c r="DK47" s="37" t="s">
        <v>1407</v>
      </c>
      <c r="DL47" s="37" t="s">
        <v>1408</v>
      </c>
      <c r="DM47" s="9">
        <v>44377</v>
      </c>
      <c r="DN47" s="9"/>
    </row>
    <row r="48" spans="1:118" ht="25.5" customHeight="1" x14ac:dyDescent="0.25">
      <c r="A48" s="51" t="s">
        <v>600</v>
      </c>
      <c r="B48" s="7">
        <v>2021</v>
      </c>
      <c r="C48" s="11" t="s">
        <v>1531</v>
      </c>
      <c r="D48" s="46" t="s">
        <v>1532</v>
      </c>
      <c r="E48" s="73" t="s">
        <v>746</v>
      </c>
      <c r="G48" s="7" t="s">
        <v>1092</v>
      </c>
      <c r="H48" s="7" t="s">
        <v>1026</v>
      </c>
      <c r="I48" s="7" t="s">
        <v>1027</v>
      </c>
      <c r="J48" s="7" t="s">
        <v>1533</v>
      </c>
      <c r="K48" s="204" t="s">
        <v>1534</v>
      </c>
      <c r="L48" s="7" t="s">
        <v>3043</v>
      </c>
      <c r="M48" s="7" t="s">
        <v>1117</v>
      </c>
      <c r="N48" s="24">
        <v>51581040</v>
      </c>
      <c r="O48" s="41"/>
      <c r="P48" t="s">
        <v>1535</v>
      </c>
      <c r="Q48" s="7" t="s">
        <v>1029</v>
      </c>
      <c r="R48" t="s">
        <v>1536</v>
      </c>
      <c r="T48" s="7"/>
      <c r="U48" s="7"/>
      <c r="V48" s="13"/>
      <c r="W48" s="7"/>
      <c r="X48" s="7"/>
      <c r="Y48" s="7"/>
      <c r="Z48" s="13">
        <v>3186432398</v>
      </c>
      <c r="AA48" s="13">
        <v>0</v>
      </c>
      <c r="AB48" s="35">
        <v>10</v>
      </c>
      <c r="AC48" s="7"/>
      <c r="AD48" s="28">
        <v>44245</v>
      </c>
      <c r="AE48" s="29">
        <v>44245</v>
      </c>
      <c r="AG48" s="9">
        <v>44547</v>
      </c>
      <c r="AH48" s="148">
        <f t="shared" si="4"/>
        <v>4400000</v>
      </c>
      <c r="AI48" s="147">
        <v>44000000</v>
      </c>
      <c r="AJ48" s="147"/>
      <c r="AK48" s="147"/>
      <c r="AL48" s="92" t="s">
        <v>1537</v>
      </c>
      <c r="AM48" s="7" t="s">
        <v>1083</v>
      </c>
      <c r="AN48" s="7">
        <v>239</v>
      </c>
      <c r="AO48" s="148" t="s">
        <v>1538</v>
      </c>
      <c r="AP48" s="148" t="s">
        <v>1482</v>
      </c>
      <c r="AQ48" s="7" t="s">
        <v>1031</v>
      </c>
      <c r="AR48" s="226" t="s">
        <v>1359</v>
      </c>
      <c r="AS48" s="217">
        <v>5</v>
      </c>
      <c r="AT48" s="7">
        <f>IFERROR(VLOOKUP(AS48,#REF!,2,0), )</f>
        <v>0</v>
      </c>
      <c r="AU48" s="7">
        <v>57</v>
      </c>
      <c r="AV48" s="7">
        <f>IFERROR(VLOOKUP(AU48,#REF!,2,0), )</f>
        <v>0</v>
      </c>
      <c r="AW48" s="7">
        <v>2169</v>
      </c>
      <c r="AX48" s="7">
        <f>IFERROR(VLOOKUP(AW48,#REF!,2,0), )</f>
        <v>0</v>
      </c>
      <c r="AY48" s="13">
        <v>1</v>
      </c>
      <c r="AZ48" s="13"/>
      <c r="BA48" s="13">
        <v>3</v>
      </c>
      <c r="BB48" s="13"/>
      <c r="BC48" s="13"/>
      <c r="BD48" s="13"/>
      <c r="BE48" s="13"/>
      <c r="BF48" s="218">
        <v>44473</v>
      </c>
      <c r="BG48" s="218">
        <v>44497</v>
      </c>
      <c r="BH48" s="218">
        <v>44522</v>
      </c>
      <c r="BI48" s="218"/>
      <c r="BJ48" s="218"/>
      <c r="BK48" s="218"/>
      <c r="BL48" s="218"/>
      <c r="BM48" s="218"/>
      <c r="BN48" s="218"/>
      <c r="BO48" s="218"/>
      <c r="BP48" s="5" t="s">
        <v>1028</v>
      </c>
      <c r="BQ48" s="217">
        <v>1026567656</v>
      </c>
      <c r="BR48" s="148" t="s">
        <v>1539</v>
      </c>
      <c r="BS48" s="5" t="s">
        <v>1028</v>
      </c>
      <c r="BT48" s="217">
        <v>52822003</v>
      </c>
      <c r="BU48" s="148" t="s">
        <v>1540</v>
      </c>
      <c r="BV48" s="5" t="s">
        <v>1028</v>
      </c>
      <c r="BW48" s="217">
        <v>15205887</v>
      </c>
      <c r="BX48" s="148" t="s">
        <v>1132</v>
      </c>
      <c r="BY48" s="148"/>
      <c r="BZ48" s="217"/>
      <c r="CA48" s="147">
        <v>0</v>
      </c>
      <c r="CB48" s="217">
        <v>0</v>
      </c>
      <c r="CC48" s="217">
        <v>12</v>
      </c>
      <c r="CD48" s="219">
        <v>44559</v>
      </c>
      <c r="CE48" s="148"/>
      <c r="CF48" s="148"/>
      <c r="CG48" s="148"/>
      <c r="CH48" s="217"/>
      <c r="CI48" s="217"/>
      <c r="CJ48" s="219"/>
      <c r="CK48" s="148"/>
      <c r="CL48" s="148"/>
      <c r="CM48" s="148"/>
      <c r="CN48" s="148"/>
      <c r="CO48" s="217"/>
      <c r="CP48" s="219"/>
      <c r="CQ48" s="5">
        <f t="shared" si="5"/>
        <v>0</v>
      </c>
      <c r="CR48" s="21">
        <f t="shared" si="7"/>
        <v>0</v>
      </c>
      <c r="CS48" s="21">
        <f t="shared" si="6"/>
        <v>12</v>
      </c>
      <c r="CT48" s="219">
        <v>44559</v>
      </c>
      <c r="CU48" s="5">
        <f t="shared" si="3"/>
        <v>44000000</v>
      </c>
      <c r="CV48" s="5"/>
      <c r="CW48" s="7"/>
      <c r="DF48"/>
      <c r="DG48" s="7" t="s">
        <v>1118</v>
      </c>
      <c r="DH48" s="7" t="s">
        <v>1038</v>
      </c>
      <c r="DJ48" s="7" t="s">
        <v>1119</v>
      </c>
      <c r="DK48" s="7" t="s">
        <v>1541</v>
      </c>
      <c r="DL48" s="37" t="s">
        <v>1542</v>
      </c>
      <c r="DM48" s="9" t="s">
        <v>1543</v>
      </c>
    </row>
    <row r="49" spans="1:118" ht="25.5" customHeight="1" x14ac:dyDescent="0.25">
      <c r="A49" s="51" t="s">
        <v>601</v>
      </c>
      <c r="B49" s="7">
        <v>2021</v>
      </c>
      <c r="C49" s="11" t="s">
        <v>1544</v>
      </c>
      <c r="D49" s="46" t="s">
        <v>1545</v>
      </c>
      <c r="E49" s="73" t="s">
        <v>747</v>
      </c>
      <c r="G49" s="7" t="s">
        <v>1092</v>
      </c>
      <c r="H49" s="7" t="s">
        <v>1026</v>
      </c>
      <c r="I49" s="7" t="s">
        <v>1027</v>
      </c>
      <c r="J49" s="7" t="s">
        <v>1546</v>
      </c>
      <c r="K49" s="204" t="s">
        <v>1547</v>
      </c>
      <c r="L49" s="7" t="s">
        <v>3044</v>
      </c>
      <c r="M49" s="7" t="s">
        <v>1117</v>
      </c>
      <c r="N49" s="24">
        <v>79796420</v>
      </c>
      <c r="O49" s="41"/>
      <c r="P49" s="7" t="s">
        <v>1062</v>
      </c>
      <c r="Q49" s="7" t="s">
        <v>1029</v>
      </c>
      <c r="R49" t="s">
        <v>1548</v>
      </c>
      <c r="T49" s="7"/>
      <c r="U49" s="7"/>
      <c r="V49" s="13"/>
      <c r="W49" s="7"/>
      <c r="X49" s="7"/>
      <c r="Y49" s="7"/>
      <c r="Z49" s="13">
        <v>3107855401</v>
      </c>
      <c r="AA49" s="13">
        <v>0</v>
      </c>
      <c r="AB49" s="35">
        <v>6</v>
      </c>
      <c r="AD49" s="28">
        <v>44245</v>
      </c>
      <c r="AE49" s="29">
        <v>44246</v>
      </c>
      <c r="AG49" s="9">
        <v>44419</v>
      </c>
      <c r="AH49" s="148">
        <f t="shared" si="4"/>
        <v>4805555.5</v>
      </c>
      <c r="AI49" s="147">
        <v>28833333</v>
      </c>
      <c r="AJ49" s="147"/>
      <c r="AK49" s="147"/>
      <c r="AL49" s="92" t="s">
        <v>1549</v>
      </c>
      <c r="AM49" s="148" t="s">
        <v>1078</v>
      </c>
      <c r="AN49" s="7">
        <v>242</v>
      </c>
      <c r="AO49" s="148" t="s">
        <v>1550</v>
      </c>
      <c r="AP49" s="148" t="s">
        <v>1551</v>
      </c>
      <c r="AQ49" s="7" t="s">
        <v>1031</v>
      </c>
      <c r="AR49" s="226" t="s">
        <v>1359</v>
      </c>
      <c r="AS49" s="217">
        <v>5</v>
      </c>
      <c r="AT49" s="7">
        <f>IFERROR(VLOOKUP(AS49,#REF!,2,0), )</f>
        <v>0</v>
      </c>
      <c r="AU49" s="7">
        <v>57</v>
      </c>
      <c r="AV49" s="7">
        <f>IFERROR(VLOOKUP(AU49,#REF!,2,0), )</f>
        <v>0</v>
      </c>
      <c r="AW49" s="7">
        <v>2169</v>
      </c>
      <c r="AX49" s="7">
        <f>IFERROR(VLOOKUP(AW49,#REF!,2,0), )</f>
        <v>0</v>
      </c>
      <c r="AY49" s="13">
        <v>1</v>
      </c>
      <c r="AZ49" s="13">
        <v>1</v>
      </c>
      <c r="BA49" s="13">
        <v>2</v>
      </c>
      <c r="BB49" s="13"/>
      <c r="BC49" s="13"/>
      <c r="BD49" s="13">
        <v>1</v>
      </c>
      <c r="BE49" s="13"/>
      <c r="BF49" s="218">
        <v>44291</v>
      </c>
      <c r="BG49" s="218"/>
      <c r="BH49" s="218"/>
      <c r="BI49" s="218"/>
      <c r="BJ49" s="218"/>
      <c r="BK49" s="218"/>
      <c r="BL49" s="218"/>
      <c r="BM49" s="218"/>
      <c r="BN49" s="218"/>
      <c r="BO49" s="218"/>
      <c r="BP49" s="5" t="s">
        <v>1028</v>
      </c>
      <c r="BQ49" s="217">
        <v>51934104</v>
      </c>
      <c r="BR49" s="148" t="s">
        <v>1552</v>
      </c>
      <c r="BS49" s="5" t="s">
        <v>1028</v>
      </c>
      <c r="BT49" s="217">
        <v>54252797</v>
      </c>
      <c r="BU49" s="148" t="s">
        <v>1553</v>
      </c>
      <c r="BV49" s="148"/>
      <c r="BW49" s="148"/>
      <c r="BX49" s="148"/>
      <c r="BY49" s="148"/>
      <c r="BZ49" s="217"/>
      <c r="CA49" s="147">
        <v>5000000</v>
      </c>
      <c r="CB49" s="217">
        <v>1</v>
      </c>
      <c r="CC49" s="217">
        <v>0</v>
      </c>
      <c r="CD49" s="219">
        <v>44450</v>
      </c>
      <c r="CE49" s="148"/>
      <c r="CF49" s="148"/>
      <c r="CG49" s="148"/>
      <c r="CH49" s="217"/>
      <c r="CI49" s="217"/>
      <c r="CJ49" s="219"/>
      <c r="CK49" s="148"/>
      <c r="CL49" s="148"/>
      <c r="CM49" s="148"/>
      <c r="CN49" s="148"/>
      <c r="CO49" s="217"/>
      <c r="CP49" s="219"/>
      <c r="CQ49" s="5">
        <f t="shared" si="5"/>
        <v>5000000</v>
      </c>
      <c r="CR49" s="21">
        <f t="shared" si="7"/>
        <v>1</v>
      </c>
      <c r="CS49" s="21">
        <f t="shared" si="6"/>
        <v>0</v>
      </c>
      <c r="CT49" s="219">
        <v>44450</v>
      </c>
      <c r="CU49" s="5">
        <f t="shared" si="3"/>
        <v>33833333</v>
      </c>
      <c r="CV49" s="5"/>
      <c r="CW49" s="7"/>
      <c r="DF49"/>
      <c r="DG49" s="7" t="s">
        <v>1118</v>
      </c>
      <c r="DH49" s="7" t="s">
        <v>1038</v>
      </c>
      <c r="DJ49" s="7" t="s">
        <v>1445</v>
      </c>
    </row>
    <row r="50" spans="1:118" ht="25.5" customHeight="1" x14ac:dyDescent="0.25">
      <c r="A50" s="51" t="s">
        <v>602</v>
      </c>
      <c r="B50" s="7">
        <v>2021</v>
      </c>
      <c r="C50" s="11" t="s">
        <v>1554</v>
      </c>
      <c r="D50" s="46" t="s">
        <v>1555</v>
      </c>
      <c r="E50" s="73" t="s">
        <v>748</v>
      </c>
      <c r="G50" s="7" t="s">
        <v>1092</v>
      </c>
      <c r="H50" s="7" t="s">
        <v>1026</v>
      </c>
      <c r="I50" s="7" t="s">
        <v>1027</v>
      </c>
      <c r="J50" s="7" t="s">
        <v>1556</v>
      </c>
      <c r="K50" s="204" t="s">
        <v>1557</v>
      </c>
      <c r="L50" s="7" t="s">
        <v>3045</v>
      </c>
      <c r="M50" s="7" t="s">
        <v>1117</v>
      </c>
      <c r="N50" s="24">
        <v>1013626255</v>
      </c>
      <c r="O50" s="41"/>
      <c r="P50" s="7" t="s">
        <v>1062</v>
      </c>
      <c r="Q50" s="7" t="s">
        <v>1029</v>
      </c>
      <c r="R50" t="s">
        <v>1414</v>
      </c>
      <c r="T50" s="7"/>
      <c r="U50" s="7"/>
      <c r="V50" s="13"/>
      <c r="W50" s="7"/>
      <c r="X50" s="7"/>
      <c r="Y50" s="7"/>
      <c r="Z50" s="13">
        <v>3127447295</v>
      </c>
      <c r="AA50" s="13">
        <v>0</v>
      </c>
      <c r="AB50" s="35">
        <v>6</v>
      </c>
      <c r="AC50" s="7"/>
      <c r="AD50" s="28">
        <v>44245</v>
      </c>
      <c r="AE50" s="29">
        <v>44245</v>
      </c>
      <c r="AG50" s="9">
        <v>44425</v>
      </c>
      <c r="AH50" s="148">
        <f t="shared" si="4"/>
        <v>2200000</v>
      </c>
      <c r="AI50" s="147">
        <v>13200000</v>
      </c>
      <c r="AJ50" s="147"/>
      <c r="AK50" s="147"/>
      <c r="AL50" s="92" t="s">
        <v>1558</v>
      </c>
      <c r="AM50" s="7" t="s">
        <v>1083</v>
      </c>
      <c r="AN50" s="7">
        <v>241</v>
      </c>
      <c r="AO50" s="148" t="s">
        <v>1559</v>
      </c>
      <c r="AP50" s="148" t="s">
        <v>1482</v>
      </c>
      <c r="AQ50" s="7" t="s">
        <v>1031</v>
      </c>
      <c r="AR50" s="226" t="s">
        <v>1359</v>
      </c>
      <c r="AS50" s="217">
        <v>5</v>
      </c>
      <c r="AT50" s="7">
        <f>IFERROR(VLOOKUP(AS50,#REF!,2,0), )</f>
        <v>0</v>
      </c>
      <c r="AU50" s="7">
        <v>57</v>
      </c>
      <c r="AV50" s="7">
        <f>IFERROR(VLOOKUP(AU50,#REF!,2,0), )</f>
        <v>0</v>
      </c>
      <c r="AW50" s="7">
        <v>2169</v>
      </c>
      <c r="AX50" s="7">
        <f>IFERROR(VLOOKUP(AW50,#REF!,2,0), )</f>
        <v>0</v>
      </c>
      <c r="AY50" s="13"/>
      <c r="AZ50" s="13"/>
      <c r="BA50" s="13"/>
      <c r="BB50" s="13"/>
      <c r="BC50" s="13"/>
      <c r="BD50" s="13"/>
      <c r="BE50" s="13"/>
      <c r="BF50" s="218"/>
      <c r="BG50" s="218"/>
      <c r="BH50" s="218"/>
      <c r="BI50" s="218"/>
      <c r="BJ50" s="218"/>
      <c r="BK50" s="218"/>
      <c r="BL50" s="218"/>
      <c r="BM50" s="218"/>
      <c r="BN50" s="218"/>
      <c r="BO50" s="218"/>
      <c r="BP50" s="5"/>
      <c r="BQ50" s="217"/>
      <c r="BR50" s="148"/>
      <c r="BS50" s="148"/>
      <c r="BT50" s="217"/>
      <c r="BU50" s="148"/>
      <c r="BV50" s="148"/>
      <c r="BW50" s="148"/>
      <c r="BX50" s="148"/>
      <c r="BY50" s="148"/>
      <c r="BZ50" s="217"/>
      <c r="CA50" s="147">
        <v>0</v>
      </c>
      <c r="CB50" s="217"/>
      <c r="CC50" s="217"/>
      <c r="CD50" s="219"/>
      <c r="CE50" s="148"/>
      <c r="CF50" s="148"/>
      <c r="CG50" s="148"/>
      <c r="CH50" s="217"/>
      <c r="CI50" s="217"/>
      <c r="CJ50" s="219"/>
      <c r="CK50" s="148"/>
      <c r="CL50" s="148"/>
      <c r="CM50" s="148"/>
      <c r="CN50" s="148"/>
      <c r="CO50" s="217"/>
      <c r="CP50" s="219"/>
      <c r="CQ50" s="5">
        <f t="shared" si="5"/>
        <v>0</v>
      </c>
      <c r="CR50" s="21">
        <f t="shared" si="7"/>
        <v>0</v>
      </c>
      <c r="CS50" s="21">
        <f t="shared" si="6"/>
        <v>0</v>
      </c>
      <c r="CT50" s="9">
        <v>44425</v>
      </c>
      <c r="CU50" s="5">
        <f t="shared" si="3"/>
        <v>13200000</v>
      </c>
      <c r="CV50" s="5"/>
      <c r="CW50" s="7"/>
      <c r="DF50"/>
      <c r="DG50" s="7" t="s">
        <v>1118</v>
      </c>
      <c r="DH50" s="7" t="s">
        <v>1038</v>
      </c>
      <c r="DJ50" s="7" t="s">
        <v>1204</v>
      </c>
      <c r="DK50" s="7" t="s">
        <v>1372</v>
      </c>
      <c r="DL50" s="37" t="s">
        <v>1342</v>
      </c>
      <c r="DM50" s="37" t="s">
        <v>1343</v>
      </c>
    </row>
    <row r="51" spans="1:118" ht="25.5" customHeight="1" x14ac:dyDescent="0.25">
      <c r="A51" s="51" t="s">
        <v>603</v>
      </c>
      <c r="B51" s="7">
        <v>2021</v>
      </c>
      <c r="C51" s="11" t="s">
        <v>1560</v>
      </c>
      <c r="D51" s="46" t="s">
        <v>1561</v>
      </c>
      <c r="E51" s="73" t="s">
        <v>749</v>
      </c>
      <c r="G51" s="7" t="s">
        <v>1092</v>
      </c>
      <c r="H51" s="7" t="s">
        <v>1026</v>
      </c>
      <c r="I51" s="7" t="s">
        <v>1027</v>
      </c>
      <c r="J51" s="7" t="s">
        <v>1562</v>
      </c>
      <c r="K51" s="204" t="s">
        <v>1109</v>
      </c>
      <c r="L51" s="7" t="s">
        <v>571</v>
      </c>
      <c r="M51" s="7" t="s">
        <v>1117</v>
      </c>
      <c r="N51" s="24">
        <v>1030561415</v>
      </c>
      <c r="O51" s="41"/>
      <c r="P51" s="7" t="s">
        <v>1062</v>
      </c>
      <c r="Q51" s="7" t="s">
        <v>1029</v>
      </c>
      <c r="R51" t="s">
        <v>1563</v>
      </c>
      <c r="T51" s="7"/>
      <c r="U51" s="7"/>
      <c r="V51" s="13"/>
      <c r="W51" s="13"/>
      <c r="X51" s="13"/>
      <c r="Y51" s="13"/>
      <c r="Z51" s="23">
        <v>3114897135</v>
      </c>
      <c r="AA51" s="13">
        <v>0</v>
      </c>
      <c r="AB51" s="35">
        <v>10.37</v>
      </c>
      <c r="AD51" s="28">
        <v>44246</v>
      </c>
      <c r="AE51" s="29">
        <v>44247</v>
      </c>
      <c r="AG51" s="9">
        <v>44561</v>
      </c>
      <c r="AH51" s="148">
        <f t="shared" si="4"/>
        <v>2199292.8640308585</v>
      </c>
      <c r="AI51" s="147">
        <v>22806667</v>
      </c>
      <c r="AJ51" s="147"/>
      <c r="AK51" s="147"/>
      <c r="AL51" s="92" t="s">
        <v>1564</v>
      </c>
      <c r="AM51" s="7" t="s">
        <v>1083</v>
      </c>
      <c r="AN51" s="7">
        <v>254</v>
      </c>
      <c r="AO51" s="148" t="s">
        <v>1565</v>
      </c>
      <c r="AP51" s="148" t="s">
        <v>1551</v>
      </c>
      <c r="AQ51" s="7" t="s">
        <v>1031</v>
      </c>
      <c r="AR51" s="226" t="s">
        <v>1453</v>
      </c>
      <c r="AS51" s="217">
        <v>3</v>
      </c>
      <c r="AT51" s="7">
        <f>IFERROR(VLOOKUP(AS51,#REF!,2,0), )</f>
        <v>0</v>
      </c>
      <c r="AU51" s="7">
        <v>43</v>
      </c>
      <c r="AV51" s="7">
        <f>IFERROR(VLOOKUP(AU51,#REF!,2,0), )</f>
        <v>0</v>
      </c>
      <c r="AW51" s="7">
        <v>2164</v>
      </c>
      <c r="AX51" s="7">
        <f>IFERROR(VLOOKUP(AW51,#REF!,2,0), )</f>
        <v>0</v>
      </c>
      <c r="AY51" s="13">
        <v>1</v>
      </c>
      <c r="AZ51" s="13">
        <v>1</v>
      </c>
      <c r="BA51" s="13"/>
      <c r="BB51" s="13"/>
      <c r="BC51" s="13"/>
      <c r="BD51" s="13"/>
      <c r="BE51" s="13"/>
      <c r="BF51" s="218"/>
      <c r="BG51" s="218"/>
      <c r="BH51" s="218"/>
      <c r="BI51" s="218"/>
      <c r="BJ51" s="218"/>
      <c r="BK51" s="218"/>
      <c r="BL51" s="218"/>
      <c r="BM51" s="218"/>
      <c r="BN51" s="218"/>
      <c r="BO51" s="218"/>
      <c r="BP51" s="5"/>
      <c r="BQ51" s="217"/>
      <c r="BR51" s="148"/>
      <c r="BS51" s="148"/>
      <c r="BT51" s="217"/>
      <c r="BU51" s="148"/>
      <c r="BV51" s="148"/>
      <c r="BW51" s="148"/>
      <c r="BX51" s="148"/>
      <c r="BY51" s="148"/>
      <c r="BZ51" s="217"/>
      <c r="CA51" s="147">
        <v>1100000</v>
      </c>
      <c r="CB51" s="217">
        <v>0</v>
      </c>
      <c r="CC51" s="217">
        <v>15</v>
      </c>
      <c r="CD51" s="219">
        <v>44576</v>
      </c>
      <c r="CE51" s="148"/>
      <c r="CF51" s="148"/>
      <c r="CG51" s="148"/>
      <c r="CH51" s="217"/>
      <c r="CI51" s="217"/>
      <c r="CJ51" s="219"/>
      <c r="CK51" s="148"/>
      <c r="CL51" s="148"/>
      <c r="CM51" s="148"/>
      <c r="CN51" s="148"/>
      <c r="CO51" s="217"/>
      <c r="CP51" s="219"/>
      <c r="CQ51" s="5">
        <f t="shared" si="5"/>
        <v>1100000</v>
      </c>
      <c r="CR51" s="21">
        <f t="shared" si="7"/>
        <v>0</v>
      </c>
      <c r="CS51" s="21">
        <f t="shared" si="6"/>
        <v>15</v>
      </c>
      <c r="CT51" s="232">
        <v>44576</v>
      </c>
      <c r="CU51" s="5">
        <f t="shared" ref="CU51:CU114" si="8">+AI51+CA51+CG51+CM51</f>
        <v>23906667</v>
      </c>
      <c r="CV51" s="5"/>
      <c r="CW51" s="7"/>
      <c r="DF51"/>
      <c r="DG51" s="7" t="s">
        <v>1118</v>
      </c>
      <c r="DH51" s="7" t="s">
        <v>1038</v>
      </c>
      <c r="DJ51" s="7" t="s">
        <v>1119</v>
      </c>
    </row>
    <row r="52" spans="1:118" ht="25.5" customHeight="1" x14ac:dyDescent="0.25">
      <c r="A52" s="51" t="s">
        <v>605</v>
      </c>
      <c r="B52" s="7">
        <v>2021</v>
      </c>
      <c r="C52" s="11" t="s">
        <v>1566</v>
      </c>
      <c r="D52" s="46" t="s">
        <v>1567</v>
      </c>
      <c r="E52" s="73" t="s">
        <v>750</v>
      </c>
      <c r="G52" s="7" t="s">
        <v>1092</v>
      </c>
      <c r="H52" s="7" t="s">
        <v>1026</v>
      </c>
      <c r="I52" s="7" t="s">
        <v>1027</v>
      </c>
      <c r="J52" s="7" t="s">
        <v>1568</v>
      </c>
      <c r="K52" s="204" t="s">
        <v>1125</v>
      </c>
      <c r="L52" s="7" t="s">
        <v>559</v>
      </c>
      <c r="M52" s="7" t="s">
        <v>1117</v>
      </c>
      <c r="N52" s="24">
        <v>1012379356</v>
      </c>
      <c r="O52" s="41"/>
      <c r="P52" t="s">
        <v>1569</v>
      </c>
      <c r="Q52" s="7" t="s">
        <v>1029</v>
      </c>
      <c r="R52" t="s">
        <v>1199</v>
      </c>
      <c r="T52" s="7"/>
      <c r="U52" s="7"/>
      <c r="V52" s="13"/>
      <c r="W52" s="7"/>
      <c r="X52" s="7"/>
      <c r="Y52" s="7"/>
      <c r="Z52" s="13">
        <v>3005699131</v>
      </c>
      <c r="AA52" s="13">
        <v>0</v>
      </c>
      <c r="AB52" s="35">
        <v>10.37</v>
      </c>
      <c r="AC52" s="7"/>
      <c r="AD52" s="28">
        <v>44246</v>
      </c>
      <c r="AE52" s="29">
        <v>44247</v>
      </c>
      <c r="AG52" s="9">
        <v>44561</v>
      </c>
      <c r="AH52" s="148">
        <f t="shared" si="4"/>
        <v>2199292.8640308585</v>
      </c>
      <c r="AI52" s="147">
        <v>22806667</v>
      </c>
      <c r="AJ52" s="147"/>
      <c r="AK52" s="147"/>
      <c r="AL52" s="92" t="s">
        <v>1570</v>
      </c>
      <c r="AM52" s="7" t="s">
        <v>1083</v>
      </c>
      <c r="AN52" s="7">
        <v>255</v>
      </c>
      <c r="AO52" s="148" t="s">
        <v>1571</v>
      </c>
      <c r="AP52" s="148" t="s">
        <v>1551</v>
      </c>
      <c r="AQ52" s="7" t="s">
        <v>1031</v>
      </c>
      <c r="AR52" s="226" t="s">
        <v>1453</v>
      </c>
      <c r="AS52" s="217">
        <v>3</v>
      </c>
      <c r="AT52" s="7">
        <f>IFERROR(VLOOKUP(AS52,#REF!,2,0), )</f>
        <v>0</v>
      </c>
      <c r="AU52" s="7">
        <v>43</v>
      </c>
      <c r="AV52" s="7">
        <f>IFERROR(VLOOKUP(AU52,#REF!,2,0), )</f>
        <v>0</v>
      </c>
      <c r="AW52" s="7">
        <v>2164</v>
      </c>
      <c r="AX52" s="7">
        <f>IFERROR(VLOOKUP(AW52,#REF!,2,0), )</f>
        <v>0</v>
      </c>
      <c r="AY52" s="13">
        <v>1</v>
      </c>
      <c r="AZ52" s="13">
        <v>1</v>
      </c>
      <c r="BA52" s="13"/>
      <c r="BB52" s="13"/>
      <c r="BC52" s="13"/>
      <c r="BD52" s="13"/>
      <c r="BE52" s="13"/>
      <c r="BF52" s="218"/>
      <c r="BG52" s="218"/>
      <c r="BH52" s="218"/>
      <c r="BI52" s="218"/>
      <c r="BJ52" s="218"/>
      <c r="BK52" s="218"/>
      <c r="BL52" s="218"/>
      <c r="BM52" s="218"/>
      <c r="BN52" s="218"/>
      <c r="BO52" s="218"/>
      <c r="BP52" s="5"/>
      <c r="BQ52" s="217"/>
      <c r="BR52" s="148"/>
      <c r="BS52" s="148"/>
      <c r="BT52" s="217"/>
      <c r="BU52" s="148"/>
      <c r="BV52" s="148"/>
      <c r="BW52" s="148"/>
      <c r="BX52" s="148"/>
      <c r="BY52" s="148"/>
      <c r="BZ52" s="217"/>
      <c r="CA52" s="147">
        <v>1100000</v>
      </c>
      <c r="CB52" s="217">
        <v>0</v>
      </c>
      <c r="CC52" s="217">
        <v>15</v>
      </c>
      <c r="CD52" s="219">
        <v>44576</v>
      </c>
      <c r="CE52" s="148"/>
      <c r="CF52" s="148"/>
      <c r="CG52" s="148"/>
      <c r="CH52" s="217"/>
      <c r="CI52" s="217"/>
      <c r="CJ52" s="219"/>
      <c r="CK52" s="148"/>
      <c r="CL52" s="148"/>
      <c r="CM52" s="148"/>
      <c r="CN52" s="148"/>
      <c r="CO52" s="217"/>
      <c r="CP52" s="219"/>
      <c r="CQ52" s="5">
        <f t="shared" si="5"/>
        <v>1100000</v>
      </c>
      <c r="CR52" s="21">
        <f t="shared" si="7"/>
        <v>0</v>
      </c>
      <c r="CS52" s="21">
        <f t="shared" si="6"/>
        <v>15</v>
      </c>
      <c r="CT52" s="232">
        <v>44576</v>
      </c>
      <c r="CU52" s="5">
        <f t="shared" si="8"/>
        <v>23906667</v>
      </c>
      <c r="CV52" s="5"/>
      <c r="CW52" s="7"/>
      <c r="DF52"/>
      <c r="DG52" s="7" t="s">
        <v>1118</v>
      </c>
      <c r="DH52" s="7" t="s">
        <v>1038</v>
      </c>
      <c r="DJ52" s="7" t="s">
        <v>1119</v>
      </c>
    </row>
    <row r="53" spans="1:118" ht="25.5" customHeight="1" x14ac:dyDescent="0.25">
      <c r="A53" s="51" t="s">
        <v>607</v>
      </c>
      <c r="B53" s="7">
        <v>2021</v>
      </c>
      <c r="C53" s="11" t="s">
        <v>1572</v>
      </c>
      <c r="D53" s="46" t="s">
        <v>1573</v>
      </c>
      <c r="E53" s="73" t="s">
        <v>751</v>
      </c>
      <c r="G53" s="7" t="s">
        <v>1092</v>
      </c>
      <c r="H53" s="7" t="s">
        <v>1026</v>
      </c>
      <c r="I53" s="7" t="s">
        <v>1027</v>
      </c>
      <c r="J53" s="7" t="s">
        <v>1574</v>
      </c>
      <c r="K53" s="204" t="s">
        <v>1575</v>
      </c>
      <c r="L53" s="7" t="s">
        <v>3046</v>
      </c>
      <c r="M53" s="7" t="s">
        <v>1117</v>
      </c>
      <c r="N53" s="24">
        <v>1113658337</v>
      </c>
      <c r="O53" s="41"/>
      <c r="P53" s="7" t="s">
        <v>1062</v>
      </c>
      <c r="Q53" s="7" t="s">
        <v>1029</v>
      </c>
      <c r="R53" t="s">
        <v>1576</v>
      </c>
      <c r="T53" s="7"/>
      <c r="U53" s="7"/>
      <c r="V53" s="13"/>
      <c r="W53" s="7"/>
      <c r="X53" s="7"/>
      <c r="Y53" s="7"/>
      <c r="Z53" s="13">
        <v>3123795249</v>
      </c>
      <c r="AA53" s="13">
        <v>0</v>
      </c>
      <c r="AB53" s="35">
        <v>10</v>
      </c>
      <c r="AD53" s="28">
        <v>44246</v>
      </c>
      <c r="AE53" s="29">
        <v>44249</v>
      </c>
      <c r="AG53" s="9">
        <v>44551</v>
      </c>
      <c r="AH53" s="148">
        <f t="shared" si="4"/>
        <v>5500000</v>
      </c>
      <c r="AI53" s="147">
        <v>55000000</v>
      </c>
      <c r="AJ53" s="147"/>
      <c r="AK53" s="147"/>
      <c r="AL53" s="92" t="s">
        <v>1577</v>
      </c>
      <c r="AM53" s="7" t="s">
        <v>1083</v>
      </c>
      <c r="AN53" s="7">
        <v>256</v>
      </c>
      <c r="AO53" s="148" t="s">
        <v>1578</v>
      </c>
      <c r="AP53" s="148" t="s">
        <v>1551</v>
      </c>
      <c r="AQ53" s="7" t="s">
        <v>1031</v>
      </c>
      <c r="AR53" s="226" t="s">
        <v>1359</v>
      </c>
      <c r="AS53" s="217">
        <v>5</v>
      </c>
      <c r="AT53" s="7">
        <f>IFERROR(VLOOKUP(AS53,#REF!,2,0), )</f>
        <v>0</v>
      </c>
      <c r="AU53" s="7">
        <v>57</v>
      </c>
      <c r="AV53" s="7">
        <f>IFERROR(VLOOKUP(AU53,#REF!,2,0), )</f>
        <v>0</v>
      </c>
      <c r="AW53" s="7">
        <v>2169</v>
      </c>
      <c r="AX53" s="7">
        <f>IFERROR(VLOOKUP(AW53,#REF!,2,0), )</f>
        <v>0</v>
      </c>
      <c r="AY53" s="13"/>
      <c r="AZ53" s="13"/>
      <c r="BA53" s="13">
        <v>1</v>
      </c>
      <c r="BB53" s="13"/>
      <c r="BC53" s="13"/>
      <c r="BD53" s="13"/>
      <c r="BE53" s="13"/>
      <c r="BF53" s="218">
        <v>44489</v>
      </c>
      <c r="BG53" s="218"/>
      <c r="BH53" s="218"/>
      <c r="BI53" s="218"/>
      <c r="BJ53" s="218"/>
      <c r="BK53" s="218"/>
      <c r="BL53" s="218"/>
      <c r="BM53" s="218"/>
      <c r="BN53" s="218"/>
      <c r="BO53" s="218"/>
      <c r="BP53" s="5" t="s">
        <v>1028</v>
      </c>
      <c r="BQ53" s="217">
        <v>81715536</v>
      </c>
      <c r="BR53" s="148" t="s">
        <v>1579</v>
      </c>
      <c r="BS53" s="148"/>
      <c r="BT53" s="217"/>
      <c r="BU53" s="148"/>
      <c r="BV53" s="148"/>
      <c r="BW53" s="148"/>
      <c r="BX53" s="148"/>
      <c r="BY53" s="148"/>
      <c r="BZ53" s="217"/>
      <c r="CA53" s="147">
        <v>0</v>
      </c>
      <c r="CB53" s="217"/>
      <c r="CC53" s="217"/>
      <c r="CD53" s="219"/>
      <c r="CE53" s="148"/>
      <c r="CF53" s="148"/>
      <c r="CG53" s="148"/>
      <c r="CH53" s="217"/>
      <c r="CI53" s="217"/>
      <c r="CJ53" s="219"/>
      <c r="CK53" s="148"/>
      <c r="CL53" s="148"/>
      <c r="CM53" s="148"/>
      <c r="CN53" s="148"/>
      <c r="CO53" s="217"/>
      <c r="CP53" s="219"/>
      <c r="CQ53" s="5">
        <f t="shared" si="5"/>
        <v>0</v>
      </c>
      <c r="CR53" s="21">
        <f t="shared" si="7"/>
        <v>0</v>
      </c>
      <c r="CS53" s="21">
        <f t="shared" si="6"/>
        <v>0</v>
      </c>
      <c r="CT53" s="232">
        <v>44551</v>
      </c>
      <c r="CU53" s="5">
        <f t="shared" si="8"/>
        <v>55000000</v>
      </c>
      <c r="CV53" s="5"/>
      <c r="CW53" s="7"/>
      <c r="DF53"/>
      <c r="DG53" s="7" t="s">
        <v>1118</v>
      </c>
      <c r="DH53" s="7" t="s">
        <v>1038</v>
      </c>
      <c r="DJ53" s="7" t="s">
        <v>1580</v>
      </c>
      <c r="DK53" s="37" t="s">
        <v>1581</v>
      </c>
      <c r="DL53" s="37" t="s">
        <v>1582</v>
      </c>
      <c r="DM53" s="9">
        <v>44377</v>
      </c>
      <c r="DN53" s="9"/>
    </row>
    <row r="54" spans="1:118" ht="25.5" customHeight="1" x14ac:dyDescent="0.25">
      <c r="A54" s="51" t="s">
        <v>609</v>
      </c>
      <c r="B54" s="7">
        <v>2021</v>
      </c>
      <c r="C54" s="11" t="s">
        <v>1583</v>
      </c>
      <c r="D54" s="46" t="s">
        <v>1584</v>
      </c>
      <c r="E54" s="73" t="s">
        <v>752</v>
      </c>
      <c r="G54" s="7" t="s">
        <v>1092</v>
      </c>
      <c r="H54" s="7" t="s">
        <v>1026</v>
      </c>
      <c r="I54" s="7" t="s">
        <v>1027</v>
      </c>
      <c r="J54" s="7" t="s">
        <v>1585</v>
      </c>
      <c r="K54" s="204" t="s">
        <v>1586</v>
      </c>
      <c r="L54" s="7" t="s">
        <v>3047</v>
      </c>
      <c r="M54" s="7" t="s">
        <v>1117</v>
      </c>
      <c r="N54" s="24">
        <v>1110474945</v>
      </c>
      <c r="O54" s="41"/>
      <c r="P54" s="7" t="s">
        <v>1062</v>
      </c>
      <c r="Q54" s="7" t="s">
        <v>1029</v>
      </c>
      <c r="R54" t="s">
        <v>1587</v>
      </c>
      <c r="T54" s="7"/>
      <c r="U54" s="7"/>
      <c r="V54" s="13"/>
      <c r="W54" s="7"/>
      <c r="X54" s="7"/>
      <c r="Y54" s="7"/>
      <c r="Z54" s="13">
        <v>3222189412</v>
      </c>
      <c r="AA54" s="13">
        <v>0</v>
      </c>
      <c r="AB54" s="35">
        <v>8</v>
      </c>
      <c r="AC54" s="7"/>
      <c r="AD54" s="28">
        <v>44246</v>
      </c>
      <c r="AE54" s="29">
        <v>44249</v>
      </c>
      <c r="AG54" s="9">
        <v>44490</v>
      </c>
      <c r="AH54" s="148">
        <f t="shared" si="4"/>
        <v>3375000</v>
      </c>
      <c r="AI54" s="147">
        <v>27000000</v>
      </c>
      <c r="AJ54" s="147"/>
      <c r="AK54" s="147"/>
      <c r="AL54" s="92" t="s">
        <v>1588</v>
      </c>
      <c r="AM54" s="7" t="s">
        <v>1083</v>
      </c>
      <c r="AN54" s="7">
        <v>257</v>
      </c>
      <c r="AO54" s="148" t="s">
        <v>1589</v>
      </c>
      <c r="AP54" s="148" t="s">
        <v>1551</v>
      </c>
      <c r="AQ54" s="7" t="s">
        <v>1031</v>
      </c>
      <c r="AR54" s="226" t="s">
        <v>1590</v>
      </c>
      <c r="AS54" s="217">
        <v>5</v>
      </c>
      <c r="AT54" s="7">
        <f>IFERROR(VLOOKUP(AS54,#REF!,2,0), )</f>
        <v>0</v>
      </c>
      <c r="AU54" s="7">
        <v>55</v>
      </c>
      <c r="AV54" s="7">
        <f>IFERROR(VLOOKUP(AU54,#REF!,2,0), )</f>
        <v>0</v>
      </c>
      <c r="AW54" s="7">
        <v>2158</v>
      </c>
      <c r="AX54" s="7">
        <f>IFERROR(VLOOKUP(AW54,#REF!,2,0), )</f>
        <v>0</v>
      </c>
      <c r="AY54" s="13"/>
      <c r="AZ54" s="13"/>
      <c r="BA54" s="13"/>
      <c r="BB54" s="13"/>
      <c r="BC54" s="13"/>
      <c r="BD54" s="13"/>
      <c r="BE54" s="13"/>
      <c r="BF54" s="218"/>
      <c r="BG54" s="218"/>
      <c r="BH54" s="218"/>
      <c r="BI54" s="218"/>
      <c r="BJ54" s="218"/>
      <c r="BK54" s="218"/>
      <c r="BL54" s="218"/>
      <c r="BM54" s="218"/>
      <c r="BN54" s="218"/>
      <c r="BO54" s="218"/>
      <c r="BP54" s="5"/>
      <c r="BQ54" s="217"/>
      <c r="BR54" s="148"/>
      <c r="BS54" s="148"/>
      <c r="BT54" s="217"/>
      <c r="BU54" s="148"/>
      <c r="BV54" s="148"/>
      <c r="BW54" s="148"/>
      <c r="BX54" s="148"/>
      <c r="BY54" s="148"/>
      <c r="BZ54" s="217"/>
      <c r="CA54" s="147">
        <v>0</v>
      </c>
      <c r="CB54" s="217"/>
      <c r="CC54" s="217"/>
      <c r="CD54" s="219"/>
      <c r="CE54" s="148"/>
      <c r="CF54" s="148"/>
      <c r="CG54" s="148"/>
      <c r="CH54" s="217"/>
      <c r="CI54" s="217"/>
      <c r="CJ54" s="219"/>
      <c r="CK54" s="148"/>
      <c r="CL54" s="148"/>
      <c r="CM54" s="148"/>
      <c r="CN54" s="148"/>
      <c r="CO54" s="217"/>
      <c r="CP54" s="219"/>
      <c r="CQ54" s="5">
        <f t="shared" si="5"/>
        <v>0</v>
      </c>
      <c r="CR54" s="21">
        <f t="shared" si="7"/>
        <v>0</v>
      </c>
      <c r="CS54" s="21">
        <f t="shared" si="6"/>
        <v>0</v>
      </c>
      <c r="CT54" s="9">
        <v>44490</v>
      </c>
      <c r="CU54" s="5">
        <f t="shared" si="8"/>
        <v>27000000</v>
      </c>
      <c r="CV54" s="5"/>
      <c r="CW54" s="7"/>
      <c r="DF54"/>
      <c r="DG54" s="7" t="s">
        <v>1118</v>
      </c>
      <c r="DH54" s="7" t="s">
        <v>1038</v>
      </c>
      <c r="DJ54" s="7" t="s">
        <v>1580</v>
      </c>
      <c r="DK54" s="7" t="s">
        <v>1372</v>
      </c>
      <c r="DL54" s="37" t="s">
        <v>1418</v>
      </c>
      <c r="DM54" s="37" t="s">
        <v>1419</v>
      </c>
    </row>
    <row r="55" spans="1:118" ht="25.5" customHeight="1" x14ac:dyDescent="0.25">
      <c r="A55" s="51" t="s">
        <v>610</v>
      </c>
      <c r="B55" s="7">
        <v>2021</v>
      </c>
      <c r="C55" s="11" t="s">
        <v>1591</v>
      </c>
      <c r="D55" s="46" t="s">
        <v>1592</v>
      </c>
      <c r="E55" s="73" t="s">
        <v>753</v>
      </c>
      <c r="G55" s="7" t="s">
        <v>1092</v>
      </c>
      <c r="H55" s="7" t="s">
        <v>1026</v>
      </c>
      <c r="I55" s="7" t="s">
        <v>1027</v>
      </c>
      <c r="J55" s="7" t="s">
        <v>1593</v>
      </c>
      <c r="K55" s="204" t="s">
        <v>1594</v>
      </c>
      <c r="L55" s="7" t="s">
        <v>3048</v>
      </c>
      <c r="M55" s="7" t="s">
        <v>1117</v>
      </c>
      <c r="N55" s="24">
        <v>53139097</v>
      </c>
      <c r="O55" s="41"/>
      <c r="P55" t="s">
        <v>1595</v>
      </c>
      <c r="Q55" s="7" t="s">
        <v>1029</v>
      </c>
      <c r="R55" t="s">
        <v>1536</v>
      </c>
      <c r="T55" s="7"/>
      <c r="U55" s="7"/>
      <c r="V55" s="13"/>
      <c r="W55" s="7"/>
      <c r="X55" s="7"/>
      <c r="Y55" s="7"/>
      <c r="Z55" s="13">
        <v>3006498534</v>
      </c>
      <c r="AA55" s="13">
        <v>0</v>
      </c>
      <c r="AB55" s="35">
        <v>6</v>
      </c>
      <c r="AD55" s="28">
        <v>44246</v>
      </c>
      <c r="AE55" s="29">
        <v>44249</v>
      </c>
      <c r="AG55" s="9">
        <v>44429</v>
      </c>
      <c r="AH55" s="148">
        <f t="shared" si="4"/>
        <v>4700000</v>
      </c>
      <c r="AI55" s="147">
        <v>28200000</v>
      </c>
      <c r="AJ55" s="147"/>
      <c r="AK55" s="147"/>
      <c r="AL55" s="92" t="s">
        <v>1596</v>
      </c>
      <c r="AM55" s="7" t="s">
        <v>1083</v>
      </c>
      <c r="AN55" s="7">
        <v>252</v>
      </c>
      <c r="AO55" s="148" t="s">
        <v>1597</v>
      </c>
      <c r="AP55" s="148" t="s">
        <v>1551</v>
      </c>
      <c r="AQ55" s="7" t="s">
        <v>1031</v>
      </c>
      <c r="AR55" s="226" t="s">
        <v>1359</v>
      </c>
      <c r="AS55" s="217">
        <v>5</v>
      </c>
      <c r="AT55" s="7">
        <f>IFERROR(VLOOKUP(AS55,#REF!,2,0), )</f>
        <v>0</v>
      </c>
      <c r="AU55" s="7">
        <v>57</v>
      </c>
      <c r="AV55" s="7">
        <f>IFERROR(VLOOKUP(AU55,#REF!,2,0), )</f>
        <v>0</v>
      </c>
      <c r="AW55" s="7">
        <v>2169</v>
      </c>
      <c r="AX55" s="7">
        <f>IFERROR(VLOOKUP(AW55,#REF!,2,0), )</f>
        <v>0</v>
      </c>
      <c r="AY55" s="13"/>
      <c r="AZ55" s="13"/>
      <c r="BA55" s="13">
        <v>1</v>
      </c>
      <c r="BB55" s="13"/>
      <c r="BC55" s="13"/>
      <c r="BD55" s="13"/>
      <c r="BE55" s="13"/>
      <c r="BF55" s="218">
        <v>44341</v>
      </c>
      <c r="BG55" s="218"/>
      <c r="BH55" s="218"/>
      <c r="BI55" s="218"/>
      <c r="BJ55" s="218"/>
      <c r="BK55" s="218"/>
      <c r="BL55" s="218"/>
      <c r="BM55" s="218"/>
      <c r="BN55" s="218"/>
      <c r="BO55" s="218"/>
      <c r="BP55" s="5" t="s">
        <v>1028</v>
      </c>
      <c r="BQ55" s="217">
        <v>52529141</v>
      </c>
      <c r="BR55" s="148" t="s">
        <v>1598</v>
      </c>
      <c r="BS55" s="148"/>
      <c r="BT55" s="217"/>
      <c r="BU55" s="148"/>
      <c r="BV55" s="148"/>
      <c r="BW55" s="148"/>
      <c r="BX55" s="148"/>
      <c r="BY55" s="148"/>
      <c r="BZ55" s="217"/>
      <c r="CA55" s="147">
        <v>0</v>
      </c>
      <c r="CB55" s="217"/>
      <c r="CC55" s="217"/>
      <c r="CD55" s="219"/>
      <c r="CE55" s="148"/>
      <c r="CF55" s="148"/>
      <c r="CG55" s="148"/>
      <c r="CH55" s="217"/>
      <c r="CI55" s="217"/>
      <c r="CJ55" s="219"/>
      <c r="CK55" s="148"/>
      <c r="CL55" s="148"/>
      <c r="CM55" s="148"/>
      <c r="CN55" s="148"/>
      <c r="CO55" s="217"/>
      <c r="CP55" s="219"/>
      <c r="CQ55" s="5">
        <f t="shared" si="5"/>
        <v>0</v>
      </c>
      <c r="CR55" s="21">
        <f t="shared" si="7"/>
        <v>0</v>
      </c>
      <c r="CS55" s="21">
        <f t="shared" si="6"/>
        <v>0</v>
      </c>
      <c r="CT55" s="232">
        <v>44429</v>
      </c>
      <c r="CU55" s="5">
        <f t="shared" si="8"/>
        <v>28200000</v>
      </c>
      <c r="CV55" s="5"/>
      <c r="CW55" s="7"/>
      <c r="DF55"/>
      <c r="DG55" s="7" t="s">
        <v>1118</v>
      </c>
      <c r="DH55" s="7" t="s">
        <v>1038</v>
      </c>
      <c r="DJ55" s="7" t="s">
        <v>1119</v>
      </c>
      <c r="DK55" s="7" t="s">
        <v>1221</v>
      </c>
      <c r="DL55" s="37" t="s">
        <v>1418</v>
      </c>
      <c r="DM55" s="37" t="s">
        <v>1419</v>
      </c>
    </row>
    <row r="56" spans="1:118" ht="25.5" customHeight="1" x14ac:dyDescent="0.25">
      <c r="A56" s="51" t="s">
        <v>611</v>
      </c>
      <c r="B56" s="7">
        <v>2021</v>
      </c>
      <c r="C56" s="11" t="s">
        <v>1599</v>
      </c>
      <c r="D56" s="46" t="s">
        <v>1600</v>
      </c>
      <c r="E56" s="73" t="s">
        <v>754</v>
      </c>
      <c r="G56" s="7" t="s">
        <v>1092</v>
      </c>
      <c r="H56" s="7" t="s">
        <v>1026</v>
      </c>
      <c r="I56" s="7" t="s">
        <v>1027</v>
      </c>
      <c r="J56" s="7" t="s">
        <v>1601</v>
      </c>
      <c r="K56" s="204" t="s">
        <v>1602</v>
      </c>
      <c r="L56" s="7" t="s">
        <v>3049</v>
      </c>
      <c r="M56" s="7" t="s">
        <v>1117</v>
      </c>
      <c r="N56" s="24">
        <v>1018407386</v>
      </c>
      <c r="O56" s="41"/>
      <c r="P56" s="7" t="s">
        <v>1062</v>
      </c>
      <c r="Q56" s="7" t="s">
        <v>1029</v>
      </c>
      <c r="R56" t="s">
        <v>1356</v>
      </c>
      <c r="T56" s="7"/>
      <c r="U56" s="7"/>
      <c r="V56" s="13"/>
      <c r="W56" s="7"/>
      <c r="X56" s="7"/>
      <c r="Y56" s="7"/>
      <c r="Z56" s="13">
        <v>3133622536</v>
      </c>
      <c r="AA56" s="13">
        <v>0</v>
      </c>
      <c r="AB56" s="35">
        <v>8</v>
      </c>
      <c r="AC56" s="7"/>
      <c r="AD56" s="28">
        <v>44246</v>
      </c>
      <c r="AE56" s="29">
        <v>44249</v>
      </c>
      <c r="AG56" s="9">
        <v>44490</v>
      </c>
      <c r="AH56" s="148">
        <f t="shared" si="4"/>
        <v>4250000</v>
      </c>
      <c r="AI56" s="147">
        <v>34000000</v>
      </c>
      <c r="AJ56" s="147"/>
      <c r="AK56" s="147"/>
      <c r="AL56" s="92" t="s">
        <v>1603</v>
      </c>
      <c r="AM56" s="7" t="s">
        <v>1083</v>
      </c>
      <c r="AN56" s="7">
        <v>253</v>
      </c>
      <c r="AO56" s="148" t="s">
        <v>1604</v>
      </c>
      <c r="AP56" s="148" t="s">
        <v>1551</v>
      </c>
      <c r="AQ56" s="7" t="s">
        <v>1031</v>
      </c>
      <c r="AR56" s="226" t="s">
        <v>1350</v>
      </c>
      <c r="AS56" s="217">
        <v>5</v>
      </c>
      <c r="AT56" s="7">
        <f>IFERROR(VLOOKUP(AS56,#REF!,2,0), )</f>
        <v>0</v>
      </c>
      <c r="AU56" s="7">
        <v>57</v>
      </c>
      <c r="AV56" s="7">
        <f>IFERROR(VLOOKUP(AU56,#REF!,2,0), )</f>
        <v>0</v>
      </c>
      <c r="AW56" s="7">
        <v>2172</v>
      </c>
      <c r="AX56" s="7">
        <f>IFERROR(VLOOKUP(AW56,#REF!,2,0), )</f>
        <v>0</v>
      </c>
      <c r="AY56" s="13"/>
      <c r="AZ56" s="13"/>
      <c r="BA56" s="13"/>
      <c r="BB56" s="13"/>
      <c r="BC56" s="13"/>
      <c r="BD56" s="13"/>
      <c r="BE56" s="13"/>
      <c r="BF56" s="218"/>
      <c r="BG56" s="218"/>
      <c r="BH56" s="218"/>
      <c r="BI56" s="218"/>
      <c r="BJ56" s="218"/>
      <c r="BK56" s="218"/>
      <c r="BL56" s="218"/>
      <c r="BM56" s="218"/>
      <c r="BN56" s="218"/>
      <c r="BO56" s="218"/>
      <c r="BP56" s="5"/>
      <c r="BQ56" s="217"/>
      <c r="BR56" s="148"/>
      <c r="BS56" s="148"/>
      <c r="BT56" s="217"/>
      <c r="BU56" s="148"/>
      <c r="BV56" s="148"/>
      <c r="BW56" s="148"/>
      <c r="BX56" s="148"/>
      <c r="BY56" s="148"/>
      <c r="BZ56" s="217"/>
      <c r="CA56" s="147">
        <v>0</v>
      </c>
      <c r="CB56" s="217"/>
      <c r="CC56" s="217"/>
      <c r="CD56" s="219"/>
      <c r="CE56" s="148"/>
      <c r="CF56" s="148"/>
      <c r="CG56" s="148"/>
      <c r="CH56" s="217"/>
      <c r="CI56" s="217"/>
      <c r="CJ56" s="219"/>
      <c r="CK56" s="148"/>
      <c r="CL56" s="148"/>
      <c r="CM56" s="148"/>
      <c r="CN56" s="148"/>
      <c r="CO56" s="217"/>
      <c r="CP56" s="219"/>
      <c r="CQ56" s="5">
        <f t="shared" si="5"/>
        <v>0</v>
      </c>
      <c r="CR56" s="21">
        <f t="shared" si="7"/>
        <v>0</v>
      </c>
      <c r="CS56" s="21">
        <f t="shared" si="6"/>
        <v>0</v>
      </c>
      <c r="CT56" s="232">
        <v>44490</v>
      </c>
      <c r="CU56" s="5">
        <f t="shared" si="8"/>
        <v>34000000</v>
      </c>
      <c r="CV56" s="5"/>
      <c r="CW56" s="7"/>
      <c r="DF56"/>
      <c r="DG56" s="7" t="s">
        <v>1118</v>
      </c>
      <c r="DH56" s="7" t="s">
        <v>1038</v>
      </c>
      <c r="DJ56" s="7" t="s">
        <v>1204</v>
      </c>
    </row>
    <row r="57" spans="1:118" ht="25.5" customHeight="1" x14ac:dyDescent="0.25">
      <c r="A57" s="51" t="s">
        <v>612</v>
      </c>
      <c r="B57" s="7">
        <v>2021</v>
      </c>
      <c r="C57" s="11" t="s">
        <v>1605</v>
      </c>
      <c r="D57" s="46" t="s">
        <v>1606</v>
      </c>
      <c r="E57" s="73" t="s">
        <v>755</v>
      </c>
      <c r="G57" s="7" t="s">
        <v>1092</v>
      </c>
      <c r="H57" s="7" t="s">
        <v>1026</v>
      </c>
      <c r="I57" s="7" t="s">
        <v>1027</v>
      </c>
      <c r="J57" s="7" t="s">
        <v>1607</v>
      </c>
      <c r="K57" s="204" t="s">
        <v>1608</v>
      </c>
      <c r="L57" s="7" t="s">
        <v>3050</v>
      </c>
      <c r="M57" s="7" t="s">
        <v>1117</v>
      </c>
      <c r="N57" s="24">
        <v>1085285107</v>
      </c>
      <c r="O57" s="41"/>
      <c r="P57" t="s">
        <v>1115</v>
      </c>
      <c r="Q57" s="7" t="s">
        <v>1029</v>
      </c>
      <c r="R57" t="s">
        <v>1356</v>
      </c>
      <c r="T57" s="7"/>
      <c r="U57" s="7"/>
      <c r="V57" s="13"/>
      <c r="W57" s="7"/>
      <c r="X57" s="7"/>
      <c r="Y57" s="7"/>
      <c r="Z57" s="13">
        <v>3142769547</v>
      </c>
      <c r="AA57" s="13">
        <v>0</v>
      </c>
      <c r="AB57" s="35">
        <v>6</v>
      </c>
      <c r="AD57" s="28">
        <v>44247</v>
      </c>
      <c r="AE57" s="29">
        <v>44259</v>
      </c>
      <c r="AG57" s="9">
        <v>44442</v>
      </c>
      <c r="AH57" s="148">
        <f t="shared" si="4"/>
        <v>4700000</v>
      </c>
      <c r="AI57" s="147">
        <v>28200000</v>
      </c>
      <c r="AJ57" s="147"/>
      <c r="AK57" s="147"/>
      <c r="AL57" s="92" t="s">
        <v>1609</v>
      </c>
      <c r="AM57" s="7" t="s">
        <v>1083</v>
      </c>
      <c r="AN57" s="8"/>
      <c r="AO57" s="223"/>
      <c r="AP57" s="223"/>
      <c r="AQ57" s="7" t="s">
        <v>1031</v>
      </c>
      <c r="AR57" s="226" t="s">
        <v>1359</v>
      </c>
      <c r="AS57" s="217">
        <v>5</v>
      </c>
      <c r="AT57" s="7">
        <f>IFERROR(VLOOKUP(AS57,#REF!,2,0), )</f>
        <v>0</v>
      </c>
      <c r="AU57" s="7">
        <v>57</v>
      </c>
      <c r="AV57" s="7">
        <f>IFERROR(VLOOKUP(AU57,#REF!,2,0), )</f>
        <v>0</v>
      </c>
      <c r="AW57" s="7">
        <v>2169</v>
      </c>
      <c r="AX57" s="7">
        <f>IFERROR(VLOOKUP(AW57,#REF!,2,0), )</f>
        <v>0</v>
      </c>
      <c r="AY57" s="13">
        <v>1</v>
      </c>
      <c r="AZ57" s="13">
        <v>1</v>
      </c>
      <c r="BA57" s="13">
        <v>1</v>
      </c>
      <c r="BB57" s="13"/>
      <c r="BC57" s="13"/>
      <c r="BD57" s="13"/>
      <c r="BE57" s="13"/>
      <c r="BF57" s="218">
        <v>44292</v>
      </c>
      <c r="BG57" s="218"/>
      <c r="BH57" s="218"/>
      <c r="BI57" s="218"/>
      <c r="BJ57" s="218"/>
      <c r="BK57" s="218"/>
      <c r="BL57" s="218"/>
      <c r="BM57" s="218"/>
      <c r="BN57" s="218"/>
      <c r="BO57" s="218"/>
      <c r="BP57" s="5" t="s">
        <v>1028</v>
      </c>
      <c r="BQ57" s="217">
        <v>79317340</v>
      </c>
      <c r="BR57" s="148" t="s">
        <v>1610</v>
      </c>
      <c r="BS57" s="148"/>
      <c r="BT57" s="217"/>
      <c r="BU57" s="148"/>
      <c r="BV57" s="148"/>
      <c r="BW57" s="148"/>
      <c r="BX57" s="148"/>
      <c r="BY57" s="148"/>
      <c r="BZ57" s="217"/>
      <c r="CA57" s="147">
        <v>14100000</v>
      </c>
      <c r="CB57" s="217">
        <v>3</v>
      </c>
      <c r="CC57" s="217">
        <v>0</v>
      </c>
      <c r="CD57" s="219">
        <v>44533</v>
      </c>
      <c r="CE57" s="148"/>
      <c r="CF57" s="148"/>
      <c r="CG57" s="148"/>
      <c r="CH57" s="217"/>
      <c r="CI57" s="217"/>
      <c r="CJ57" s="219"/>
      <c r="CK57" s="148"/>
      <c r="CL57" s="148"/>
      <c r="CM57" s="148"/>
      <c r="CN57" s="148"/>
      <c r="CO57" s="217"/>
      <c r="CP57" s="219"/>
      <c r="CQ57" s="5">
        <f t="shared" si="5"/>
        <v>14100000</v>
      </c>
      <c r="CR57" s="21">
        <f t="shared" si="7"/>
        <v>3</v>
      </c>
      <c r="CS57" s="21">
        <f t="shared" si="6"/>
        <v>0</v>
      </c>
      <c r="CT57" s="232">
        <v>44533</v>
      </c>
      <c r="CU57" s="5">
        <f t="shared" si="8"/>
        <v>42300000</v>
      </c>
      <c r="CV57" s="5"/>
      <c r="CW57" s="7"/>
      <c r="DF57"/>
      <c r="DG57" s="7" t="s">
        <v>1118</v>
      </c>
      <c r="DH57" s="7" t="s">
        <v>1038</v>
      </c>
      <c r="DJ57" s="7" t="s">
        <v>1204</v>
      </c>
      <c r="DK57" s="7" t="s">
        <v>1221</v>
      </c>
      <c r="DL57" s="37" t="s">
        <v>1611</v>
      </c>
      <c r="DM57" s="37" t="s">
        <v>1612</v>
      </c>
    </row>
    <row r="58" spans="1:118" ht="25.5" customHeight="1" x14ac:dyDescent="0.25">
      <c r="A58" s="51" t="s">
        <v>613</v>
      </c>
      <c r="B58" s="7">
        <v>2021</v>
      </c>
      <c r="C58" s="11" t="s">
        <v>1613</v>
      </c>
      <c r="D58" s="46" t="s">
        <v>1614</v>
      </c>
      <c r="E58" s="73" t="s">
        <v>756</v>
      </c>
      <c r="G58" s="7" t="s">
        <v>1092</v>
      </c>
      <c r="H58" s="7" t="s">
        <v>1026</v>
      </c>
      <c r="I58" s="7" t="s">
        <v>1027</v>
      </c>
      <c r="J58" s="7" t="s">
        <v>1615</v>
      </c>
      <c r="K58" s="204" t="s">
        <v>1616</v>
      </c>
      <c r="L58" s="7" t="s">
        <v>3051</v>
      </c>
      <c r="M58" s="7" t="s">
        <v>1117</v>
      </c>
      <c r="N58" s="24">
        <v>1024470372</v>
      </c>
      <c r="O58" s="41"/>
      <c r="P58" s="7" t="s">
        <v>1062</v>
      </c>
      <c r="Q58" s="7" t="s">
        <v>1029</v>
      </c>
      <c r="R58" t="s">
        <v>1617</v>
      </c>
      <c r="T58" s="7"/>
      <c r="U58" s="7"/>
      <c r="V58" s="13"/>
      <c r="W58" s="7"/>
      <c r="X58" s="7"/>
      <c r="Y58" s="7"/>
      <c r="Z58" s="13">
        <v>8031351</v>
      </c>
      <c r="AA58" s="13">
        <v>0</v>
      </c>
      <c r="AB58" s="35">
        <v>10</v>
      </c>
      <c r="AC58" s="7"/>
      <c r="AD58" s="28">
        <v>44250</v>
      </c>
      <c r="AE58" s="29">
        <v>44251</v>
      </c>
      <c r="AG58" s="9">
        <v>44553</v>
      </c>
      <c r="AH58" s="148">
        <f t="shared" si="4"/>
        <v>2540000</v>
      </c>
      <c r="AI58" s="147">
        <v>25400000</v>
      </c>
      <c r="AJ58" s="147"/>
      <c r="AK58" s="147"/>
      <c r="AL58" s="92" t="s">
        <v>1618</v>
      </c>
      <c r="AM58" s="7" t="s">
        <v>1083</v>
      </c>
      <c r="AN58" s="7">
        <v>300</v>
      </c>
      <c r="AO58" s="148" t="s">
        <v>1619</v>
      </c>
      <c r="AP58" s="148" t="s">
        <v>1620</v>
      </c>
      <c r="AQ58" s="7" t="s">
        <v>1031</v>
      </c>
      <c r="AR58" s="148" t="s">
        <v>1391</v>
      </c>
      <c r="AS58" s="217">
        <v>1</v>
      </c>
      <c r="AT58" s="7">
        <f>IFERROR(VLOOKUP(AS58,#REF!,2,0), )</f>
        <v>0</v>
      </c>
      <c r="AU58" s="7">
        <v>6</v>
      </c>
      <c r="AV58" s="7">
        <f>IFERROR(VLOOKUP(AU58,#REF!,2,0), )</f>
        <v>0</v>
      </c>
      <c r="AW58" s="7">
        <v>2094</v>
      </c>
      <c r="AX58" s="7">
        <f>IFERROR(VLOOKUP(AW58,#REF!,2,0), )</f>
        <v>0</v>
      </c>
      <c r="AY58" s="13"/>
      <c r="AZ58" s="13"/>
      <c r="BA58" s="13"/>
      <c r="BB58" s="13"/>
      <c r="BC58" s="13"/>
      <c r="BD58" s="13"/>
      <c r="BE58" s="13"/>
      <c r="BF58" s="218"/>
      <c r="BG58" s="218"/>
      <c r="BH58" s="218"/>
      <c r="BI58" s="218"/>
      <c r="BJ58" s="218"/>
      <c r="BK58" s="218"/>
      <c r="BL58" s="218"/>
      <c r="BM58" s="218"/>
      <c r="BN58" s="218"/>
      <c r="BO58" s="218"/>
      <c r="BP58" s="5"/>
      <c r="BQ58" s="217"/>
      <c r="BR58" s="148"/>
      <c r="BS58" s="148"/>
      <c r="BT58" s="217"/>
      <c r="BU58" s="148"/>
      <c r="BV58" s="148"/>
      <c r="BW58" s="148"/>
      <c r="BX58" s="148"/>
      <c r="BY58" s="148"/>
      <c r="BZ58" s="217"/>
      <c r="CA58" s="147">
        <v>0</v>
      </c>
      <c r="CB58" s="217"/>
      <c r="CC58" s="217"/>
      <c r="CD58" s="219"/>
      <c r="CE58" s="148"/>
      <c r="CF58" s="148"/>
      <c r="CG58" s="148"/>
      <c r="CH58" s="217"/>
      <c r="CI58" s="217"/>
      <c r="CJ58" s="219"/>
      <c r="CK58" s="148"/>
      <c r="CL58" s="148"/>
      <c r="CM58" s="148"/>
      <c r="CN58" s="148"/>
      <c r="CO58" s="217"/>
      <c r="CP58" s="219"/>
      <c r="CQ58" s="5">
        <f t="shared" si="5"/>
        <v>0</v>
      </c>
      <c r="CR58" s="21">
        <f t="shared" si="7"/>
        <v>0</v>
      </c>
      <c r="CS58" s="21">
        <f t="shared" si="6"/>
        <v>0</v>
      </c>
      <c r="CT58" s="232">
        <v>44553</v>
      </c>
      <c r="CU58" s="5">
        <f t="shared" si="8"/>
        <v>25400000</v>
      </c>
      <c r="CV58" s="5"/>
      <c r="CW58" s="7"/>
      <c r="DF58"/>
      <c r="DG58" s="7" t="s">
        <v>1118</v>
      </c>
      <c r="DH58" s="7" t="s">
        <v>1038</v>
      </c>
      <c r="DJ58" s="7" t="s">
        <v>1204</v>
      </c>
      <c r="DK58" s="7" t="s">
        <v>1621</v>
      </c>
      <c r="DL58" s="37" t="s">
        <v>1418</v>
      </c>
      <c r="DM58" s="37" t="s">
        <v>1419</v>
      </c>
    </row>
    <row r="59" spans="1:118" ht="25.5" customHeight="1" x14ac:dyDescent="0.25">
      <c r="A59" s="51" t="s">
        <v>614</v>
      </c>
      <c r="B59" s="7">
        <v>2021</v>
      </c>
      <c r="C59" s="11" t="s">
        <v>1622</v>
      </c>
      <c r="D59" s="46" t="s">
        <v>1623</v>
      </c>
      <c r="E59" s="73" t="s">
        <v>757</v>
      </c>
      <c r="G59" s="7" t="s">
        <v>1092</v>
      </c>
      <c r="H59" s="7" t="s">
        <v>1026</v>
      </c>
      <c r="I59" s="7" t="s">
        <v>1027</v>
      </c>
      <c r="J59" s="7" t="s">
        <v>1624</v>
      </c>
      <c r="K59" s="204" t="s">
        <v>1148</v>
      </c>
      <c r="L59" s="7" t="s">
        <v>3052</v>
      </c>
      <c r="M59" s="7" t="s">
        <v>1117</v>
      </c>
      <c r="N59" s="24">
        <v>81715536</v>
      </c>
      <c r="O59" s="41"/>
      <c r="P59" s="7" t="s">
        <v>1062</v>
      </c>
      <c r="Q59" s="7" t="s">
        <v>1029</v>
      </c>
      <c r="R59" t="s">
        <v>1625</v>
      </c>
      <c r="T59" s="7"/>
      <c r="U59" s="7"/>
      <c r="V59" s="13"/>
      <c r="W59" s="7"/>
      <c r="X59" s="7"/>
      <c r="Y59" s="7"/>
      <c r="Z59" s="13">
        <v>7925819</v>
      </c>
      <c r="AA59" s="13">
        <v>0</v>
      </c>
      <c r="AB59" s="35">
        <v>10</v>
      </c>
      <c r="AD59" s="28">
        <v>44250</v>
      </c>
      <c r="AE59" s="29">
        <v>44251</v>
      </c>
      <c r="AG59" s="222">
        <v>44207</v>
      </c>
      <c r="AH59" s="148">
        <f t="shared" si="4"/>
        <v>2540000</v>
      </c>
      <c r="AI59" s="147">
        <v>25400000</v>
      </c>
      <c r="AJ59" s="147"/>
      <c r="AK59" s="147"/>
      <c r="AL59" s="92" t="s">
        <v>1626</v>
      </c>
      <c r="AM59" s="7" t="s">
        <v>1083</v>
      </c>
      <c r="AN59" s="7">
        <v>301</v>
      </c>
      <c r="AO59" s="148" t="s">
        <v>1627</v>
      </c>
      <c r="AP59" s="148" t="s">
        <v>1620</v>
      </c>
      <c r="AQ59" s="7" t="s">
        <v>1031</v>
      </c>
      <c r="AR59" s="226" t="s">
        <v>1391</v>
      </c>
      <c r="AS59" s="217">
        <v>1</v>
      </c>
      <c r="AT59" s="7">
        <f>IFERROR(VLOOKUP(AS59,#REF!,2,0), )</f>
        <v>0</v>
      </c>
      <c r="AU59" s="7">
        <v>6</v>
      </c>
      <c r="AV59" s="7">
        <f>IFERROR(VLOOKUP(AU59,#REF!,2,0), )</f>
        <v>0</v>
      </c>
      <c r="AW59" s="7">
        <v>2094</v>
      </c>
      <c r="AX59" s="7">
        <f>IFERROR(VLOOKUP(AW59,#REF!,2,0), )</f>
        <v>0</v>
      </c>
      <c r="AY59" s="13"/>
      <c r="AZ59" s="13"/>
      <c r="BA59" s="13">
        <v>1</v>
      </c>
      <c r="BB59" s="13">
        <v>2</v>
      </c>
      <c r="BC59" s="13"/>
      <c r="BD59" s="13"/>
      <c r="BE59" s="13"/>
      <c r="BF59" s="218">
        <v>44508</v>
      </c>
      <c r="BG59" s="218"/>
      <c r="BH59" s="218"/>
      <c r="BI59" s="218">
        <v>44488</v>
      </c>
      <c r="BJ59" s="218">
        <v>44491</v>
      </c>
      <c r="BK59" s="218"/>
      <c r="BL59" s="218"/>
      <c r="BM59" s="218">
        <v>44491</v>
      </c>
      <c r="BN59" s="218">
        <v>44508</v>
      </c>
      <c r="BO59" s="218"/>
      <c r="BP59" s="5" t="s">
        <v>1028</v>
      </c>
      <c r="BQ59" s="229" t="s">
        <v>1628</v>
      </c>
      <c r="BR59" s="148" t="s">
        <v>1147</v>
      </c>
      <c r="BS59" s="148"/>
      <c r="BT59" s="217"/>
      <c r="BU59" s="148"/>
      <c r="BV59" s="148"/>
      <c r="BW59" s="148"/>
      <c r="BX59" s="148"/>
      <c r="BY59" s="148"/>
      <c r="BZ59" s="217"/>
      <c r="CA59" s="147">
        <v>0</v>
      </c>
      <c r="CB59" s="217"/>
      <c r="CC59" s="217"/>
      <c r="CD59" s="219"/>
      <c r="CE59" s="148"/>
      <c r="CF59" s="148"/>
      <c r="CG59" s="148"/>
      <c r="CH59" s="217"/>
      <c r="CI59" s="217"/>
      <c r="CJ59" s="219"/>
      <c r="CK59" s="148"/>
      <c r="CL59" s="148"/>
      <c r="CM59" s="148"/>
      <c r="CN59" s="148"/>
      <c r="CO59" s="217"/>
      <c r="CP59" s="219"/>
      <c r="CQ59" s="5">
        <f t="shared" si="5"/>
        <v>0</v>
      </c>
      <c r="CR59" s="21">
        <f t="shared" si="7"/>
        <v>0</v>
      </c>
      <c r="CS59" s="21">
        <f t="shared" si="6"/>
        <v>0</v>
      </c>
      <c r="CT59" s="9">
        <v>44207</v>
      </c>
      <c r="CU59" s="5">
        <f t="shared" si="8"/>
        <v>25400000</v>
      </c>
      <c r="CV59" s="5"/>
      <c r="CW59" s="7"/>
      <c r="DF59"/>
      <c r="DG59" s="7" t="s">
        <v>1118</v>
      </c>
      <c r="DH59" s="7" t="s">
        <v>1038</v>
      </c>
      <c r="DJ59" s="7" t="s">
        <v>1204</v>
      </c>
      <c r="DK59" s="7" t="s">
        <v>1621</v>
      </c>
      <c r="DL59" s="37" t="s">
        <v>1418</v>
      </c>
      <c r="DM59" s="37" t="s">
        <v>1419</v>
      </c>
    </row>
    <row r="60" spans="1:118" ht="25.5" customHeight="1" x14ac:dyDescent="0.25">
      <c r="A60" s="51" t="s">
        <v>616</v>
      </c>
      <c r="B60" s="7">
        <v>2021</v>
      </c>
      <c r="C60" s="11" t="s">
        <v>1629</v>
      </c>
      <c r="D60" s="46" t="s">
        <v>1630</v>
      </c>
      <c r="E60" s="73" t="s">
        <v>758</v>
      </c>
      <c r="G60" s="7" t="s">
        <v>1092</v>
      </c>
      <c r="H60" s="7" t="s">
        <v>1026</v>
      </c>
      <c r="I60" s="7" t="s">
        <v>1027</v>
      </c>
      <c r="J60" s="7" t="s">
        <v>1631</v>
      </c>
      <c r="K60" s="204" t="s">
        <v>1632</v>
      </c>
      <c r="L60" s="7" t="s">
        <v>3053</v>
      </c>
      <c r="M60" s="7" t="s">
        <v>1117</v>
      </c>
      <c r="N60" s="24">
        <v>1032439927</v>
      </c>
      <c r="O60" s="41"/>
      <c r="P60" s="7" t="s">
        <v>1062</v>
      </c>
      <c r="Q60" s="7" t="s">
        <v>1029</v>
      </c>
      <c r="R60" t="s">
        <v>1633</v>
      </c>
      <c r="T60" s="7"/>
      <c r="U60" s="7"/>
      <c r="V60" s="13"/>
      <c r="W60" s="7"/>
      <c r="X60" s="7"/>
      <c r="Y60" s="7"/>
      <c r="Z60" s="13">
        <v>3176806679</v>
      </c>
      <c r="AA60" s="13">
        <v>0</v>
      </c>
      <c r="AB60" s="35">
        <v>10</v>
      </c>
      <c r="AC60" s="7"/>
      <c r="AD60" s="28">
        <v>44251</v>
      </c>
      <c r="AE60" s="29">
        <v>44251</v>
      </c>
      <c r="AG60" s="9">
        <v>44553</v>
      </c>
      <c r="AH60" s="148">
        <f t="shared" si="4"/>
        <v>4500000</v>
      </c>
      <c r="AI60" s="147">
        <v>45000000</v>
      </c>
      <c r="AJ60" s="147"/>
      <c r="AK60" s="147"/>
      <c r="AL60" s="92" t="s">
        <v>1634</v>
      </c>
      <c r="AM60" s="7" t="s">
        <v>1083</v>
      </c>
      <c r="AN60" s="7">
        <v>302</v>
      </c>
      <c r="AO60" s="148" t="s">
        <v>1635</v>
      </c>
      <c r="AP60" s="148" t="s">
        <v>1620</v>
      </c>
      <c r="AQ60" s="7" t="s">
        <v>1031</v>
      </c>
      <c r="AR60" s="226" t="s">
        <v>1453</v>
      </c>
      <c r="AS60" s="217">
        <v>3</v>
      </c>
      <c r="AT60" s="7">
        <f>IFERROR(VLOOKUP(AS60,#REF!,2,0), )</f>
        <v>0</v>
      </c>
      <c r="AU60" s="7">
        <v>43</v>
      </c>
      <c r="AV60" s="7">
        <f>IFERROR(VLOOKUP(AU60,#REF!,2,0), )</f>
        <v>0</v>
      </c>
      <c r="AW60" s="7">
        <v>2164</v>
      </c>
      <c r="AX60" s="7">
        <f>IFERROR(VLOOKUP(AW60,#REF!,2,0), )</f>
        <v>0</v>
      </c>
      <c r="AY60" s="13">
        <v>1</v>
      </c>
      <c r="AZ60" s="13">
        <v>1</v>
      </c>
      <c r="BA60" s="13">
        <v>1</v>
      </c>
      <c r="BB60" s="13"/>
      <c r="BC60" s="13"/>
      <c r="BD60" s="13"/>
      <c r="BE60" s="13"/>
      <c r="BF60" s="218">
        <v>44463</v>
      </c>
      <c r="BG60" s="218"/>
      <c r="BH60" s="218"/>
      <c r="BI60" s="218"/>
      <c r="BJ60" s="218"/>
      <c r="BK60" s="218"/>
      <c r="BL60" s="218"/>
      <c r="BM60" s="218"/>
      <c r="BN60" s="218"/>
      <c r="BO60" s="218"/>
      <c r="BP60" s="5" t="s">
        <v>1028</v>
      </c>
      <c r="BQ60" s="217">
        <v>52439440</v>
      </c>
      <c r="BR60" s="148" t="s">
        <v>1636</v>
      </c>
      <c r="BS60" s="148"/>
      <c r="BT60" s="217"/>
      <c r="BU60" s="148"/>
      <c r="BV60" s="148"/>
      <c r="BW60" s="148"/>
      <c r="BX60" s="148"/>
      <c r="BY60" s="148"/>
      <c r="BZ60" s="217"/>
      <c r="CA60" s="147">
        <v>4500000</v>
      </c>
      <c r="CB60" s="217">
        <v>1</v>
      </c>
      <c r="CC60" s="217">
        <v>0</v>
      </c>
      <c r="CD60" s="219">
        <v>44619</v>
      </c>
      <c r="CE60" s="148"/>
      <c r="CF60" s="148"/>
      <c r="CG60" s="148"/>
      <c r="CH60" s="217"/>
      <c r="CI60" s="217"/>
      <c r="CJ60" s="219"/>
      <c r="CK60" s="148"/>
      <c r="CL60" s="148"/>
      <c r="CM60" s="148"/>
      <c r="CN60" s="148"/>
      <c r="CO60" s="217"/>
      <c r="CP60" s="219"/>
      <c r="CQ60" s="5">
        <f t="shared" si="5"/>
        <v>4500000</v>
      </c>
      <c r="CR60" s="21">
        <f t="shared" si="7"/>
        <v>1</v>
      </c>
      <c r="CS60" s="21">
        <f t="shared" si="6"/>
        <v>0</v>
      </c>
      <c r="CT60" s="219">
        <v>44619</v>
      </c>
      <c r="CU60" s="5">
        <f t="shared" si="8"/>
        <v>49500000</v>
      </c>
      <c r="CV60" s="5"/>
      <c r="CW60" s="7"/>
      <c r="DF60"/>
      <c r="DG60" s="7" t="s">
        <v>1118</v>
      </c>
      <c r="DH60" s="7" t="s">
        <v>1038</v>
      </c>
      <c r="DJ60" s="7" t="s">
        <v>1360</v>
      </c>
      <c r="DK60" s="7" t="s">
        <v>1637</v>
      </c>
      <c r="DL60" s="37" t="s">
        <v>1638</v>
      </c>
      <c r="DM60" s="37" t="s">
        <v>1612</v>
      </c>
    </row>
    <row r="61" spans="1:118" ht="25.5" customHeight="1" x14ac:dyDescent="0.25">
      <c r="A61" s="51" t="s">
        <v>617</v>
      </c>
      <c r="B61" s="7">
        <v>2021</v>
      </c>
      <c r="C61" s="11" t="s">
        <v>1639</v>
      </c>
      <c r="D61" s="46" t="s">
        <v>1640</v>
      </c>
      <c r="E61" s="73" t="s">
        <v>759</v>
      </c>
      <c r="G61" s="7" t="s">
        <v>1092</v>
      </c>
      <c r="H61" s="7" t="s">
        <v>1026</v>
      </c>
      <c r="I61" s="7" t="s">
        <v>1027</v>
      </c>
      <c r="J61" s="7" t="s">
        <v>1641</v>
      </c>
      <c r="K61" s="204" t="s">
        <v>1151</v>
      </c>
      <c r="L61" s="7" t="s">
        <v>675</v>
      </c>
      <c r="M61" s="7" t="s">
        <v>1117</v>
      </c>
      <c r="N61" s="24">
        <v>1016043898</v>
      </c>
      <c r="O61" s="41"/>
      <c r="P61" s="7" t="s">
        <v>1062</v>
      </c>
      <c r="Q61" s="7" t="s">
        <v>1029</v>
      </c>
      <c r="R61" t="s">
        <v>1642</v>
      </c>
      <c r="T61" s="7"/>
      <c r="U61" s="7"/>
      <c r="V61" s="13"/>
      <c r="W61" s="7"/>
      <c r="X61" s="7"/>
      <c r="Y61" s="7"/>
      <c r="Z61" s="13">
        <v>3504415857</v>
      </c>
      <c r="AA61" s="13">
        <v>0</v>
      </c>
      <c r="AB61" s="35">
        <v>8</v>
      </c>
      <c r="AD61" s="29">
        <v>44493</v>
      </c>
      <c r="AE61" s="29">
        <v>44493</v>
      </c>
      <c r="AG61" s="9">
        <v>44554</v>
      </c>
      <c r="AH61" s="223">
        <f t="shared" si="4"/>
        <v>0</v>
      </c>
      <c r="AI61" s="224">
        <v>0</v>
      </c>
      <c r="AJ61" s="224"/>
      <c r="AK61" s="224"/>
      <c r="AL61" s="92" t="s">
        <v>1643</v>
      </c>
      <c r="AM61" s="7" t="s">
        <v>1083</v>
      </c>
      <c r="AN61" s="7">
        <v>649</v>
      </c>
      <c r="AO61" s="148" t="s">
        <v>1644</v>
      </c>
      <c r="AP61" s="148" t="s">
        <v>1645</v>
      </c>
      <c r="AQ61" s="7" t="s">
        <v>1031</v>
      </c>
      <c r="AR61" s="226" t="s">
        <v>1646</v>
      </c>
      <c r="AS61" s="217">
        <v>2</v>
      </c>
      <c r="AT61" s="7">
        <f>IFERROR(VLOOKUP(AS61,#REF!,2,0), )</f>
        <v>0</v>
      </c>
      <c r="AU61" s="7">
        <v>33</v>
      </c>
      <c r="AV61" s="7">
        <f>IFERROR(VLOOKUP(AU61,#REF!,2,0), )</f>
        <v>0</v>
      </c>
      <c r="AW61" s="7">
        <v>2126</v>
      </c>
      <c r="AX61" s="7">
        <f>IFERROR(VLOOKUP(AW61,#REF!,2,0), )</f>
        <v>0</v>
      </c>
      <c r="AY61" s="13">
        <v>1</v>
      </c>
      <c r="AZ61" s="13">
        <v>1</v>
      </c>
      <c r="BA61" s="13"/>
      <c r="BB61" s="13"/>
      <c r="BC61" s="13"/>
      <c r="BD61" s="13"/>
      <c r="BE61" s="13"/>
      <c r="BF61" s="218"/>
      <c r="BG61" s="218"/>
      <c r="BH61" s="218"/>
      <c r="BI61" s="218"/>
      <c r="BJ61" s="218"/>
      <c r="BK61" s="218"/>
      <c r="BL61" s="218"/>
      <c r="BM61" s="218"/>
      <c r="BN61" s="218"/>
      <c r="BO61" s="218"/>
      <c r="BP61" s="5"/>
      <c r="BQ61" s="217"/>
      <c r="BR61" s="148"/>
      <c r="BS61" s="148"/>
      <c r="BT61" s="217"/>
      <c r="BU61" s="148"/>
      <c r="BV61" s="148"/>
      <c r="BW61" s="148"/>
      <c r="BX61" s="148"/>
      <c r="BY61" s="148"/>
      <c r="BZ61" s="217"/>
      <c r="CA61" s="147">
        <v>8722000</v>
      </c>
      <c r="CB61" s="217">
        <v>2</v>
      </c>
      <c r="CC61" s="217">
        <v>0</v>
      </c>
      <c r="CD61" s="219">
        <v>44554</v>
      </c>
      <c r="CE61" s="148"/>
      <c r="CF61" s="148"/>
      <c r="CG61" s="148"/>
      <c r="CH61" s="217"/>
      <c r="CI61" s="217"/>
      <c r="CJ61" s="219"/>
      <c r="CK61" s="148"/>
      <c r="CL61" s="148"/>
      <c r="CM61" s="148"/>
      <c r="CN61" s="148"/>
      <c r="CO61" s="217"/>
      <c r="CP61" s="219"/>
      <c r="CQ61" s="5">
        <f t="shared" si="5"/>
        <v>8722000</v>
      </c>
      <c r="CR61" s="21">
        <f t="shared" si="7"/>
        <v>2</v>
      </c>
      <c r="CS61" s="21">
        <f t="shared" si="6"/>
        <v>0</v>
      </c>
      <c r="CT61" s="232">
        <v>44554</v>
      </c>
      <c r="CU61" s="5">
        <f t="shared" si="8"/>
        <v>8722000</v>
      </c>
      <c r="CV61" s="5"/>
      <c r="CW61" s="7"/>
      <c r="DF61"/>
      <c r="DG61" s="7" t="s">
        <v>1118</v>
      </c>
      <c r="DH61" s="7" t="s">
        <v>1038</v>
      </c>
      <c r="DJ61" s="7" t="s">
        <v>698</v>
      </c>
      <c r="DK61" s="7" t="s">
        <v>1647</v>
      </c>
      <c r="DL61" s="37" t="s">
        <v>1418</v>
      </c>
      <c r="DM61" s="37" t="s">
        <v>1648</v>
      </c>
      <c r="DN61" t="s">
        <v>1649</v>
      </c>
    </row>
    <row r="62" spans="1:118" ht="25.5" customHeight="1" x14ac:dyDescent="0.25">
      <c r="A62" s="51" t="s">
        <v>617</v>
      </c>
      <c r="B62" s="7">
        <v>2021</v>
      </c>
      <c r="C62" s="11" t="s">
        <v>1639</v>
      </c>
      <c r="D62" s="46" t="s">
        <v>1650</v>
      </c>
      <c r="E62" s="73" t="s">
        <v>759</v>
      </c>
      <c r="G62" s="7" t="s">
        <v>1092</v>
      </c>
      <c r="H62" s="7" t="s">
        <v>1026</v>
      </c>
      <c r="I62" s="7" t="s">
        <v>1027</v>
      </c>
      <c r="J62" s="7" t="s">
        <v>1641</v>
      </c>
      <c r="K62" s="204" t="s">
        <v>1151</v>
      </c>
      <c r="L62" s="7" t="s">
        <v>675</v>
      </c>
      <c r="M62" s="7" t="s">
        <v>1117</v>
      </c>
      <c r="N62" s="24">
        <v>1016043898</v>
      </c>
      <c r="O62" s="41"/>
      <c r="P62" s="7" t="s">
        <v>1062</v>
      </c>
      <c r="Q62" s="7" t="s">
        <v>1029</v>
      </c>
      <c r="R62" t="s">
        <v>1642</v>
      </c>
      <c r="T62" s="7"/>
      <c r="U62" s="7"/>
      <c r="V62" s="13"/>
      <c r="W62" s="7"/>
      <c r="X62" s="7"/>
      <c r="Y62" s="7"/>
      <c r="Z62" s="13">
        <v>3504415857</v>
      </c>
      <c r="AA62" s="13">
        <v>0</v>
      </c>
      <c r="AB62" s="35">
        <v>8</v>
      </c>
      <c r="AC62" s="7"/>
      <c r="AD62" s="28">
        <v>44251</v>
      </c>
      <c r="AE62" s="29">
        <v>44252</v>
      </c>
      <c r="AG62" s="9">
        <v>44493</v>
      </c>
      <c r="AH62" s="223">
        <f t="shared" si="4"/>
        <v>4361000</v>
      </c>
      <c r="AI62" s="224">
        <v>34888000</v>
      </c>
      <c r="AJ62" s="224"/>
      <c r="AK62" s="224"/>
      <c r="AL62" s="92" t="s">
        <v>1643</v>
      </c>
      <c r="AM62" s="7" t="s">
        <v>1083</v>
      </c>
      <c r="AN62" s="7">
        <v>357</v>
      </c>
      <c r="AO62" s="148" t="s">
        <v>1651</v>
      </c>
      <c r="AP62" s="148" t="s">
        <v>1652</v>
      </c>
      <c r="AQ62" s="7" t="s">
        <v>1031</v>
      </c>
      <c r="AR62" s="226" t="s">
        <v>1646</v>
      </c>
      <c r="AS62" s="217">
        <v>2</v>
      </c>
      <c r="AT62" s="7">
        <f>IFERROR(VLOOKUP(AS62,#REF!,2,0), )</f>
        <v>0</v>
      </c>
      <c r="AU62" s="7">
        <v>33</v>
      </c>
      <c r="AV62" s="7">
        <f>IFERROR(VLOOKUP(AU62,#REF!,2,0), )</f>
        <v>0</v>
      </c>
      <c r="AW62" s="7">
        <v>2116</v>
      </c>
      <c r="AX62" s="7">
        <f>IFERROR(VLOOKUP(AW62,#REF!,2,0), )</f>
        <v>0</v>
      </c>
      <c r="AY62" s="13">
        <v>1</v>
      </c>
      <c r="AZ62" s="13">
        <v>1</v>
      </c>
      <c r="BA62" s="13"/>
      <c r="BB62" s="13"/>
      <c r="BC62" s="13"/>
      <c r="BD62" s="13"/>
      <c r="BE62" s="13"/>
      <c r="BF62" s="218"/>
      <c r="BG62" s="218"/>
      <c r="BH62" s="218"/>
      <c r="BI62" s="218"/>
      <c r="BJ62" s="218"/>
      <c r="BK62" s="218"/>
      <c r="BL62" s="218"/>
      <c r="BM62" s="218"/>
      <c r="BN62" s="218"/>
      <c r="BO62" s="218"/>
      <c r="BP62" s="5"/>
      <c r="BQ62" s="217"/>
      <c r="BR62" s="148"/>
      <c r="BS62" s="148"/>
      <c r="BT62" s="217"/>
      <c r="BU62" s="148"/>
      <c r="BV62" s="148"/>
      <c r="BW62" s="148"/>
      <c r="BX62" s="148"/>
      <c r="BY62" s="148"/>
      <c r="BZ62" s="217"/>
      <c r="CA62" s="147"/>
      <c r="CB62" s="217"/>
      <c r="CC62" s="217"/>
      <c r="CD62" s="219"/>
      <c r="CE62" s="148"/>
      <c r="CF62" s="148"/>
      <c r="CG62" s="148"/>
      <c r="CH62" s="217"/>
      <c r="CI62" s="217"/>
      <c r="CJ62" s="219"/>
      <c r="CK62" s="148"/>
      <c r="CL62" s="148"/>
      <c r="CM62" s="148"/>
      <c r="CN62" s="148"/>
      <c r="CO62" s="217"/>
      <c r="CP62" s="219"/>
      <c r="CQ62" s="5">
        <f t="shared" si="5"/>
        <v>0</v>
      </c>
      <c r="CR62" s="21">
        <f t="shared" si="7"/>
        <v>0</v>
      </c>
      <c r="CS62" s="21">
        <f t="shared" si="6"/>
        <v>0</v>
      </c>
      <c r="CT62" s="9">
        <v>44493</v>
      </c>
      <c r="CU62" s="5">
        <f t="shared" si="8"/>
        <v>34888000</v>
      </c>
      <c r="CV62" s="5"/>
      <c r="CW62" s="7"/>
      <c r="DF62"/>
      <c r="DG62" s="7" t="s">
        <v>1118</v>
      </c>
      <c r="DH62" s="7" t="s">
        <v>1038</v>
      </c>
      <c r="DJ62" s="7" t="s">
        <v>698</v>
      </c>
      <c r="DK62" s="7" t="s">
        <v>1647</v>
      </c>
      <c r="DL62" s="37" t="s">
        <v>1418</v>
      </c>
      <c r="DM62" s="37" t="s">
        <v>1648</v>
      </c>
      <c r="DN62" t="s">
        <v>1649</v>
      </c>
    </row>
    <row r="63" spans="1:118" ht="25.5" customHeight="1" x14ac:dyDescent="0.25">
      <c r="A63" s="51" t="s">
        <v>618</v>
      </c>
      <c r="B63" s="7">
        <v>2021</v>
      </c>
      <c r="C63" s="11" t="s">
        <v>1653</v>
      </c>
      <c r="D63" s="46" t="s">
        <v>1654</v>
      </c>
      <c r="E63" s="73" t="s">
        <v>760</v>
      </c>
      <c r="G63" s="7" t="s">
        <v>1092</v>
      </c>
      <c r="H63" s="7" t="s">
        <v>1026</v>
      </c>
      <c r="I63" s="7" t="s">
        <v>1027</v>
      </c>
      <c r="J63" s="7" t="s">
        <v>1601</v>
      </c>
      <c r="K63" s="204" t="s">
        <v>1655</v>
      </c>
      <c r="L63" s="7" t="s">
        <v>3054</v>
      </c>
      <c r="M63" s="7" t="s">
        <v>1117</v>
      </c>
      <c r="N63" s="24">
        <v>1057573698</v>
      </c>
      <c r="O63" s="41"/>
      <c r="P63" t="s">
        <v>1656</v>
      </c>
      <c r="Q63" s="7" t="s">
        <v>1029</v>
      </c>
      <c r="R63" t="s">
        <v>1657</v>
      </c>
      <c r="T63" s="7"/>
      <c r="U63" s="7"/>
      <c r="V63" s="13"/>
      <c r="W63" s="7"/>
      <c r="X63" s="7"/>
      <c r="Y63" s="7"/>
      <c r="Z63" s="13">
        <v>3202367724</v>
      </c>
      <c r="AA63" s="13">
        <v>0</v>
      </c>
      <c r="AB63" s="35">
        <v>8</v>
      </c>
      <c r="AD63" s="28">
        <v>44250</v>
      </c>
      <c r="AE63" s="29">
        <v>44251</v>
      </c>
      <c r="AG63" s="9">
        <v>44492</v>
      </c>
      <c r="AH63" s="148">
        <f t="shared" si="4"/>
        <v>4250000</v>
      </c>
      <c r="AI63" s="147">
        <v>34000000</v>
      </c>
      <c r="AJ63" s="147"/>
      <c r="AK63" s="147"/>
      <c r="AL63" s="92" t="s">
        <v>1658</v>
      </c>
      <c r="AM63" s="7" t="s">
        <v>1083</v>
      </c>
      <c r="AN63" s="7">
        <v>303</v>
      </c>
      <c r="AO63" s="148" t="s">
        <v>1659</v>
      </c>
      <c r="AP63" s="148" t="s">
        <v>1620</v>
      </c>
      <c r="AQ63" s="7" t="s">
        <v>1031</v>
      </c>
      <c r="AR63" s="226" t="s">
        <v>1350</v>
      </c>
      <c r="AS63" s="217">
        <v>5</v>
      </c>
      <c r="AT63" s="7">
        <f>IFERROR(VLOOKUP(AS63,#REF!,2,0), )</f>
        <v>0</v>
      </c>
      <c r="AU63" s="7">
        <v>57</v>
      </c>
      <c r="AV63" s="7">
        <f>IFERROR(VLOOKUP(AU63,#REF!,2,0), )</f>
        <v>0</v>
      </c>
      <c r="AW63" s="7">
        <v>2172</v>
      </c>
      <c r="AX63" s="7">
        <f>IFERROR(VLOOKUP(AW63,#REF!,2,0), )</f>
        <v>0</v>
      </c>
      <c r="AY63" s="13">
        <v>1</v>
      </c>
      <c r="AZ63" s="13">
        <v>1</v>
      </c>
      <c r="BA63" s="13"/>
      <c r="BB63" s="13"/>
      <c r="BC63" s="13"/>
      <c r="BD63" s="13"/>
      <c r="BE63" s="13"/>
      <c r="BF63" s="218"/>
      <c r="BG63" s="218"/>
      <c r="BH63" s="218"/>
      <c r="BI63" s="218"/>
      <c r="BJ63" s="218"/>
      <c r="BK63" s="218"/>
      <c r="BL63" s="218"/>
      <c r="BM63" s="218"/>
      <c r="BN63" s="218"/>
      <c r="BO63" s="218"/>
      <c r="BP63" s="5"/>
      <c r="BQ63" s="217"/>
      <c r="BR63" s="148"/>
      <c r="BS63" s="148"/>
      <c r="BT63" s="217"/>
      <c r="BU63" s="148"/>
      <c r="BV63" s="148"/>
      <c r="BW63" s="148"/>
      <c r="BX63" s="148"/>
      <c r="BY63" s="148"/>
      <c r="BZ63" s="217"/>
      <c r="CA63" s="147">
        <v>8641667</v>
      </c>
      <c r="CB63" s="217">
        <v>2</v>
      </c>
      <c r="CC63" s="217">
        <v>1</v>
      </c>
      <c r="CD63" s="219">
        <v>44554</v>
      </c>
      <c r="CE63" s="148"/>
      <c r="CF63" s="148"/>
      <c r="CG63" s="148"/>
      <c r="CH63" s="217"/>
      <c r="CI63" s="217"/>
      <c r="CJ63" s="219"/>
      <c r="CK63" s="148"/>
      <c r="CL63" s="148"/>
      <c r="CM63" s="148"/>
      <c r="CN63" s="148"/>
      <c r="CO63" s="217"/>
      <c r="CP63" s="219"/>
      <c r="CQ63" s="5">
        <f t="shared" si="5"/>
        <v>8641667</v>
      </c>
      <c r="CR63" s="21">
        <f t="shared" si="7"/>
        <v>2</v>
      </c>
      <c r="CS63" s="21">
        <f t="shared" si="6"/>
        <v>1</v>
      </c>
      <c r="CT63" s="219">
        <v>44554</v>
      </c>
      <c r="CU63" s="5">
        <f t="shared" si="8"/>
        <v>42641667</v>
      </c>
      <c r="CV63" s="5"/>
      <c r="CW63" s="7"/>
      <c r="DF63"/>
      <c r="DG63" s="7" t="s">
        <v>1118</v>
      </c>
      <c r="DH63" s="7" t="s">
        <v>1038</v>
      </c>
      <c r="DJ63" s="7" t="s">
        <v>1204</v>
      </c>
    </row>
    <row r="64" spans="1:118" ht="25.5" customHeight="1" x14ac:dyDescent="0.25">
      <c r="A64" s="51" t="s">
        <v>619</v>
      </c>
      <c r="B64" s="7">
        <v>2021</v>
      </c>
      <c r="C64" s="11" t="s">
        <v>1660</v>
      </c>
      <c r="D64" s="46" t="s">
        <v>1661</v>
      </c>
      <c r="E64" s="73" t="s">
        <v>761</v>
      </c>
      <c r="G64" s="7" t="s">
        <v>1092</v>
      </c>
      <c r="H64" s="7" t="s">
        <v>1026</v>
      </c>
      <c r="I64" s="7" t="s">
        <v>1027</v>
      </c>
      <c r="J64" s="7" t="s">
        <v>1662</v>
      </c>
      <c r="K64" s="204" t="s">
        <v>1070</v>
      </c>
      <c r="L64" s="7" t="s">
        <v>646</v>
      </c>
      <c r="M64" s="7" t="s">
        <v>1117</v>
      </c>
      <c r="N64" s="24">
        <v>92555279</v>
      </c>
      <c r="O64" s="41"/>
      <c r="P64" t="s">
        <v>1663</v>
      </c>
      <c r="Q64" s="7" t="s">
        <v>1029</v>
      </c>
      <c r="R64" t="s">
        <v>1664</v>
      </c>
      <c r="T64" s="7"/>
      <c r="U64" s="7"/>
      <c r="V64" s="13"/>
      <c r="W64" s="7"/>
      <c r="X64" s="7"/>
      <c r="Y64" s="7"/>
      <c r="Z64" s="13">
        <v>3148306626</v>
      </c>
      <c r="AA64" s="13">
        <v>0</v>
      </c>
      <c r="AB64" s="35">
        <v>8</v>
      </c>
      <c r="AC64" s="7"/>
      <c r="AD64" s="28">
        <v>44251</v>
      </c>
      <c r="AE64" s="29">
        <v>44252</v>
      </c>
      <c r="AG64" s="9">
        <v>44493</v>
      </c>
      <c r="AH64" s="148">
        <f t="shared" si="4"/>
        <v>5000000</v>
      </c>
      <c r="AI64" s="147">
        <v>40000000</v>
      </c>
      <c r="AJ64" s="147"/>
      <c r="AK64" s="147"/>
      <c r="AL64" s="92" t="s">
        <v>1665</v>
      </c>
      <c r="AM64" s="7" t="s">
        <v>1083</v>
      </c>
      <c r="AN64" s="7">
        <v>356</v>
      </c>
      <c r="AO64" s="148" t="s">
        <v>1666</v>
      </c>
      <c r="AP64" s="148" t="s">
        <v>1652</v>
      </c>
      <c r="AQ64" s="7" t="s">
        <v>1031</v>
      </c>
      <c r="AR64" s="226" t="s">
        <v>1435</v>
      </c>
      <c r="AS64" s="217">
        <v>1</v>
      </c>
      <c r="AT64" s="7">
        <f>IFERROR(VLOOKUP(AS64,#REF!,2,0), )</f>
        <v>0</v>
      </c>
      <c r="AU64" s="7">
        <v>1</v>
      </c>
      <c r="AV64" s="7">
        <f>IFERROR(VLOOKUP(AU64,#REF!,2,0), )</f>
        <v>0</v>
      </c>
      <c r="AW64" s="7">
        <v>2045</v>
      </c>
      <c r="AX64" s="7">
        <f>IFERROR(VLOOKUP(AW64,#REF!,2,0), )</f>
        <v>0</v>
      </c>
      <c r="AY64" s="13">
        <v>1</v>
      </c>
      <c r="AZ64" s="13">
        <v>1</v>
      </c>
      <c r="BA64" s="13"/>
      <c r="BB64" s="13"/>
      <c r="BC64" s="13"/>
      <c r="BD64" s="13"/>
      <c r="BE64" s="13"/>
      <c r="BF64" s="218"/>
      <c r="BG64" s="218"/>
      <c r="BH64" s="218"/>
      <c r="BI64" s="218"/>
      <c r="BJ64" s="218"/>
      <c r="BK64" s="218"/>
      <c r="BL64" s="218"/>
      <c r="BM64" s="218"/>
      <c r="BN64" s="218"/>
      <c r="BO64" s="218"/>
      <c r="BP64" s="5"/>
      <c r="BQ64" s="217"/>
      <c r="BR64" s="148"/>
      <c r="BS64" s="148"/>
      <c r="BT64" s="217"/>
      <c r="BU64" s="148"/>
      <c r="BV64" s="148"/>
      <c r="BW64" s="148"/>
      <c r="BX64" s="148"/>
      <c r="BY64" s="148"/>
      <c r="BZ64" s="217"/>
      <c r="CA64" s="147">
        <v>10000000</v>
      </c>
      <c r="CB64" s="217">
        <v>2</v>
      </c>
      <c r="CC64" s="217">
        <v>0</v>
      </c>
      <c r="CD64" s="219">
        <v>44554</v>
      </c>
      <c r="CE64" s="148"/>
      <c r="CF64" s="148"/>
      <c r="CG64" s="148"/>
      <c r="CH64" s="217"/>
      <c r="CI64" s="217"/>
      <c r="CJ64" s="219"/>
      <c r="CK64" s="148"/>
      <c r="CL64" s="148"/>
      <c r="CM64" s="148"/>
      <c r="CN64" s="148"/>
      <c r="CO64" s="217"/>
      <c r="CP64" s="219"/>
      <c r="CQ64" s="5">
        <f t="shared" si="5"/>
        <v>10000000</v>
      </c>
      <c r="CR64" s="21">
        <f t="shared" si="7"/>
        <v>2</v>
      </c>
      <c r="CS64" s="21">
        <f t="shared" si="6"/>
        <v>0</v>
      </c>
      <c r="CT64" s="219">
        <v>44554</v>
      </c>
      <c r="CU64" s="5">
        <f t="shared" si="8"/>
        <v>50000000</v>
      </c>
      <c r="CV64" s="5"/>
      <c r="CW64" s="7"/>
      <c r="DF64"/>
      <c r="DG64" s="7" t="s">
        <v>1118</v>
      </c>
      <c r="DH64" s="7" t="s">
        <v>1038</v>
      </c>
      <c r="DJ64" s="7" t="s">
        <v>698</v>
      </c>
    </row>
    <row r="65" spans="1:118" ht="25.5" customHeight="1" x14ac:dyDescent="0.25">
      <c r="A65" s="51" t="s">
        <v>621</v>
      </c>
      <c r="B65" s="7">
        <v>2021</v>
      </c>
      <c r="C65" s="11" t="s">
        <v>1667</v>
      </c>
      <c r="D65" s="46" t="s">
        <v>1668</v>
      </c>
      <c r="E65" s="73" t="s">
        <v>762</v>
      </c>
      <c r="G65" s="7" t="s">
        <v>1092</v>
      </c>
      <c r="H65" s="7" t="s">
        <v>1026</v>
      </c>
      <c r="I65" s="7" t="s">
        <v>1027</v>
      </c>
      <c r="J65" s="7" t="s">
        <v>1669</v>
      </c>
      <c r="K65" s="204" t="s">
        <v>1670</v>
      </c>
      <c r="L65" s="7" t="s">
        <v>3055</v>
      </c>
      <c r="M65" s="7" t="s">
        <v>1117</v>
      </c>
      <c r="N65" s="24">
        <v>1085317243</v>
      </c>
      <c r="O65" s="41"/>
      <c r="P65" t="s">
        <v>1115</v>
      </c>
      <c r="Q65" s="7" t="s">
        <v>1029</v>
      </c>
      <c r="R65" t="s">
        <v>1657</v>
      </c>
      <c r="T65" s="7"/>
      <c r="U65" s="7"/>
      <c r="V65" s="13"/>
      <c r="W65" s="7"/>
      <c r="X65" s="7"/>
      <c r="Y65" s="7"/>
      <c r="Z65" s="13">
        <v>3206953141</v>
      </c>
      <c r="AA65" s="13">
        <v>0</v>
      </c>
      <c r="AB65" s="35">
        <v>10</v>
      </c>
      <c r="AD65" s="28">
        <v>44251</v>
      </c>
      <c r="AE65" s="29">
        <v>44251</v>
      </c>
      <c r="AG65" s="9">
        <v>44553</v>
      </c>
      <c r="AH65" s="148">
        <f t="shared" si="4"/>
        <v>7200000</v>
      </c>
      <c r="AI65" s="147">
        <v>72000000</v>
      </c>
      <c r="AJ65" s="147"/>
      <c r="AK65" s="147"/>
      <c r="AL65" s="92" t="s">
        <v>1671</v>
      </c>
      <c r="AM65" s="7" t="s">
        <v>1083</v>
      </c>
      <c r="AN65" s="7">
        <v>353</v>
      </c>
      <c r="AO65" s="148" t="s">
        <v>1672</v>
      </c>
      <c r="AP65" s="148" t="s">
        <v>1620</v>
      </c>
      <c r="AQ65" s="7" t="s">
        <v>1031</v>
      </c>
      <c r="AR65" s="226" t="s">
        <v>1359</v>
      </c>
      <c r="AS65" s="217">
        <v>5</v>
      </c>
      <c r="AT65" s="7">
        <f>IFERROR(VLOOKUP(AS65,#REF!,2,0), )</f>
        <v>0</v>
      </c>
      <c r="AU65" s="7">
        <v>57</v>
      </c>
      <c r="AV65" s="7">
        <f>IFERROR(VLOOKUP(AU65,#REF!,2,0), )</f>
        <v>0</v>
      </c>
      <c r="AW65" s="7">
        <v>2169</v>
      </c>
      <c r="AX65" s="7">
        <f>IFERROR(VLOOKUP(AW65,#REF!,2,0), )</f>
        <v>0</v>
      </c>
      <c r="AY65" s="13">
        <v>1</v>
      </c>
      <c r="AZ65" s="13">
        <v>1</v>
      </c>
      <c r="BA65" s="13"/>
      <c r="BB65" s="13"/>
      <c r="BC65" s="13"/>
      <c r="BD65" s="13"/>
      <c r="BE65" s="13"/>
      <c r="BF65" s="218"/>
      <c r="BG65" s="218"/>
      <c r="BH65" s="218"/>
      <c r="BI65" s="218"/>
      <c r="BJ65" s="218"/>
      <c r="BK65" s="218"/>
      <c r="BL65" s="218"/>
      <c r="BM65" s="218"/>
      <c r="BN65" s="218"/>
      <c r="BO65" s="218"/>
      <c r="BP65" s="5"/>
      <c r="BQ65" s="217"/>
      <c r="BR65" s="148"/>
      <c r="BS65" s="148"/>
      <c r="BT65" s="217"/>
      <c r="BU65" s="148"/>
      <c r="BV65" s="148"/>
      <c r="BW65" s="148"/>
      <c r="BX65" s="148"/>
      <c r="BY65" s="148"/>
      <c r="BZ65" s="217"/>
      <c r="CA65" s="147">
        <v>4800000</v>
      </c>
      <c r="CB65" s="217">
        <v>0</v>
      </c>
      <c r="CC65" s="217">
        <v>20</v>
      </c>
      <c r="CD65" s="219">
        <v>44573</v>
      </c>
      <c r="CE65" s="148"/>
      <c r="CF65" s="148"/>
      <c r="CG65" s="148"/>
      <c r="CH65" s="217"/>
      <c r="CI65" s="217"/>
      <c r="CJ65" s="219"/>
      <c r="CK65" s="148"/>
      <c r="CL65" s="148"/>
      <c r="CM65" s="148"/>
      <c r="CN65" s="148"/>
      <c r="CO65" s="217"/>
      <c r="CP65" s="219"/>
      <c r="CQ65" s="5">
        <f t="shared" si="5"/>
        <v>4800000</v>
      </c>
      <c r="CR65" s="21">
        <f t="shared" si="7"/>
        <v>0</v>
      </c>
      <c r="CS65" s="21">
        <f t="shared" si="6"/>
        <v>20</v>
      </c>
      <c r="CT65" s="219">
        <v>44573</v>
      </c>
      <c r="CU65" s="5">
        <f t="shared" si="8"/>
        <v>76800000</v>
      </c>
      <c r="CV65" s="5"/>
      <c r="CW65" s="7"/>
      <c r="DF65"/>
      <c r="DG65" s="7" t="s">
        <v>1118</v>
      </c>
      <c r="DH65" s="7" t="s">
        <v>1038</v>
      </c>
      <c r="DJ65" s="7" t="s">
        <v>1119</v>
      </c>
    </row>
    <row r="66" spans="1:118" ht="25.5" customHeight="1" x14ac:dyDescent="0.25">
      <c r="A66" s="51" t="s">
        <v>622</v>
      </c>
      <c r="B66" s="7">
        <v>2021</v>
      </c>
      <c r="C66" s="11" t="s">
        <v>1673</v>
      </c>
      <c r="D66" s="46" t="s">
        <v>1674</v>
      </c>
      <c r="E66" s="73" t="s">
        <v>763</v>
      </c>
      <c r="G66" s="7" t="s">
        <v>1092</v>
      </c>
      <c r="H66" s="7" t="s">
        <v>1026</v>
      </c>
      <c r="I66" s="7" t="s">
        <v>1027</v>
      </c>
      <c r="J66" s="7" t="s">
        <v>1675</v>
      </c>
      <c r="K66" s="204" t="s">
        <v>1676</v>
      </c>
      <c r="L66" s="7" t="s">
        <v>3056</v>
      </c>
      <c r="M66" s="7" t="s">
        <v>1117</v>
      </c>
      <c r="N66" s="24">
        <v>51960335</v>
      </c>
      <c r="O66" s="41"/>
      <c r="P66" t="s">
        <v>1677</v>
      </c>
      <c r="Q66" s="7" t="s">
        <v>1029</v>
      </c>
      <c r="R66" t="s">
        <v>1356</v>
      </c>
      <c r="T66" s="7"/>
      <c r="U66" s="7"/>
      <c r="V66" s="13"/>
      <c r="W66" s="7"/>
      <c r="X66" s="7"/>
      <c r="Y66" s="7"/>
      <c r="Z66" s="13">
        <v>3103130303</v>
      </c>
      <c r="AA66" s="13">
        <v>0</v>
      </c>
      <c r="AB66" s="35">
        <v>6</v>
      </c>
      <c r="AC66" s="7"/>
      <c r="AD66" s="28">
        <v>44252</v>
      </c>
      <c r="AE66" s="29">
        <v>44252</v>
      </c>
      <c r="AG66" s="9">
        <v>44432</v>
      </c>
      <c r="AH66" s="148">
        <f t="shared" si="4"/>
        <v>4700000</v>
      </c>
      <c r="AI66" s="147">
        <v>28200000</v>
      </c>
      <c r="AJ66" s="147"/>
      <c r="AK66" s="147"/>
      <c r="AL66" s="92" t="s">
        <v>1678</v>
      </c>
      <c r="AM66" s="7" t="s">
        <v>1083</v>
      </c>
      <c r="AN66" s="7">
        <v>358</v>
      </c>
      <c r="AO66" s="148" t="s">
        <v>1679</v>
      </c>
      <c r="AP66" s="148" t="s">
        <v>1652</v>
      </c>
      <c r="AQ66" s="7" t="s">
        <v>1031</v>
      </c>
      <c r="AR66" s="226" t="s">
        <v>1359</v>
      </c>
      <c r="AS66" s="217">
        <v>5</v>
      </c>
      <c r="AT66" s="7">
        <f>IFERROR(VLOOKUP(AS66,#REF!,2,0), )</f>
        <v>0</v>
      </c>
      <c r="AU66" s="7">
        <v>57</v>
      </c>
      <c r="AV66" s="7">
        <f>IFERROR(VLOOKUP(AU66,#REF!,2,0), )</f>
        <v>0</v>
      </c>
      <c r="AW66" s="7">
        <v>2169</v>
      </c>
      <c r="AX66" s="7">
        <f>IFERROR(VLOOKUP(AW66,#REF!,2,0), )</f>
        <v>0</v>
      </c>
      <c r="AY66" s="13">
        <v>1</v>
      </c>
      <c r="AZ66" s="13">
        <v>1</v>
      </c>
      <c r="BA66" s="13"/>
      <c r="BB66" s="13"/>
      <c r="BC66" s="13"/>
      <c r="BD66" s="13"/>
      <c r="BE66" s="13"/>
      <c r="BF66" s="218"/>
      <c r="BG66" s="218"/>
      <c r="BH66" s="218"/>
      <c r="BI66" s="218"/>
      <c r="BJ66" s="218"/>
      <c r="BK66" s="218"/>
      <c r="BL66" s="218"/>
      <c r="BM66" s="218"/>
      <c r="BN66" s="218"/>
      <c r="BO66" s="218"/>
      <c r="BP66" s="5"/>
      <c r="BQ66" s="217"/>
      <c r="BR66" s="148"/>
      <c r="BS66" s="148"/>
      <c r="BT66" s="217"/>
      <c r="BU66" s="148"/>
      <c r="BV66" s="148"/>
      <c r="BW66" s="148"/>
      <c r="BX66" s="148"/>
      <c r="BY66" s="148"/>
      <c r="BZ66" s="217"/>
      <c r="CA66" s="147">
        <v>5640000</v>
      </c>
      <c r="CB66" s="217">
        <v>1</v>
      </c>
      <c r="CC66" s="217">
        <v>6</v>
      </c>
      <c r="CD66" s="219">
        <v>44469</v>
      </c>
      <c r="CE66" s="148"/>
      <c r="CF66" s="148"/>
      <c r="CG66" s="148">
        <v>8460000</v>
      </c>
      <c r="CH66" s="217">
        <v>1</v>
      </c>
      <c r="CI66" s="217">
        <v>24</v>
      </c>
      <c r="CJ66" s="219">
        <v>44524</v>
      </c>
      <c r="CK66" s="148"/>
      <c r="CL66" s="148"/>
      <c r="CM66" s="148"/>
      <c r="CN66" s="148"/>
      <c r="CO66" s="217"/>
      <c r="CP66" s="219"/>
      <c r="CQ66" s="5">
        <f t="shared" si="5"/>
        <v>14100000</v>
      </c>
      <c r="CR66" s="21">
        <f t="shared" si="7"/>
        <v>2</v>
      </c>
      <c r="CS66" s="21">
        <f t="shared" si="6"/>
        <v>30</v>
      </c>
      <c r="CT66" s="219">
        <v>44524</v>
      </c>
      <c r="CU66" s="5">
        <f t="shared" si="8"/>
        <v>42300000</v>
      </c>
      <c r="CV66" s="5"/>
      <c r="CW66" s="7"/>
      <c r="DF66"/>
      <c r="DG66" s="7" t="s">
        <v>1118</v>
      </c>
      <c r="DH66" s="7" t="s">
        <v>1038</v>
      </c>
      <c r="DJ66" s="7" t="s">
        <v>1119</v>
      </c>
      <c r="DK66" s="7" t="s">
        <v>1680</v>
      </c>
      <c r="DL66" s="37" t="s">
        <v>1611</v>
      </c>
      <c r="DM66" s="37" t="s">
        <v>1612</v>
      </c>
    </row>
    <row r="67" spans="1:118" ht="25.5" customHeight="1" x14ac:dyDescent="0.25">
      <c r="A67" s="51" t="s">
        <v>623</v>
      </c>
      <c r="B67" s="7">
        <v>2021</v>
      </c>
      <c r="C67" s="11" t="s">
        <v>1681</v>
      </c>
      <c r="D67" s="46" t="s">
        <v>1682</v>
      </c>
      <c r="E67" s="73" t="s">
        <v>764</v>
      </c>
      <c r="G67" s="7" t="s">
        <v>1092</v>
      </c>
      <c r="H67" s="7" t="s">
        <v>1026</v>
      </c>
      <c r="I67" s="7" t="s">
        <v>1027</v>
      </c>
      <c r="J67" s="7" t="s">
        <v>1601</v>
      </c>
      <c r="K67" s="204" t="s">
        <v>1683</v>
      </c>
      <c r="L67" s="7" t="s">
        <v>3057</v>
      </c>
      <c r="M67" s="7" t="s">
        <v>1117</v>
      </c>
      <c r="N67" s="24">
        <v>1090393954</v>
      </c>
      <c r="O67" s="41"/>
      <c r="P67" t="s">
        <v>1684</v>
      </c>
      <c r="Q67" s="7" t="s">
        <v>1029</v>
      </c>
      <c r="R67" t="s">
        <v>1685</v>
      </c>
      <c r="T67" s="7"/>
      <c r="U67" s="7"/>
      <c r="V67" s="13"/>
      <c r="W67" s="7"/>
      <c r="X67" s="7"/>
      <c r="Y67" s="7"/>
      <c r="Z67" s="13">
        <v>3232295956</v>
      </c>
      <c r="AA67" s="13">
        <v>0</v>
      </c>
      <c r="AB67" s="35">
        <v>8</v>
      </c>
      <c r="AD67" s="28">
        <v>44250</v>
      </c>
      <c r="AE67" s="29">
        <v>44251</v>
      </c>
      <c r="AG67" s="9">
        <v>44492</v>
      </c>
      <c r="AH67" s="148">
        <f t="shared" si="4"/>
        <v>4250000</v>
      </c>
      <c r="AI67" s="147">
        <v>34000000</v>
      </c>
      <c r="AJ67" s="147"/>
      <c r="AK67" s="147"/>
      <c r="AL67" s="92" t="s">
        <v>1686</v>
      </c>
      <c r="AM67" s="7" t="s">
        <v>1083</v>
      </c>
      <c r="AN67" s="7">
        <v>304</v>
      </c>
      <c r="AO67" s="148" t="s">
        <v>1687</v>
      </c>
      <c r="AP67" s="148" t="s">
        <v>1620</v>
      </c>
      <c r="AQ67" s="7" t="s">
        <v>1031</v>
      </c>
      <c r="AR67" s="226" t="s">
        <v>1350</v>
      </c>
      <c r="AS67" s="217">
        <v>5</v>
      </c>
      <c r="AT67" s="7">
        <f>IFERROR(VLOOKUP(AS67,#REF!,2,0), )</f>
        <v>0</v>
      </c>
      <c r="AU67" s="7">
        <v>57</v>
      </c>
      <c r="AV67" s="7">
        <f>IFERROR(VLOOKUP(AU67,#REF!,2,0), )</f>
        <v>0</v>
      </c>
      <c r="AW67" s="7">
        <v>2172</v>
      </c>
      <c r="AX67" s="7">
        <f>IFERROR(VLOOKUP(AW67,#REF!,2,0), )</f>
        <v>0</v>
      </c>
      <c r="AY67" s="13">
        <v>1</v>
      </c>
      <c r="AZ67" s="13">
        <v>1</v>
      </c>
      <c r="BA67" s="13"/>
      <c r="BB67" s="13"/>
      <c r="BC67" s="13"/>
      <c r="BD67" s="13"/>
      <c r="BE67" s="13"/>
      <c r="BF67" s="218"/>
      <c r="BG67" s="218"/>
      <c r="BH67" s="218"/>
      <c r="BI67" s="218"/>
      <c r="BJ67" s="218"/>
      <c r="BK67" s="218"/>
      <c r="BL67" s="218"/>
      <c r="BM67" s="218"/>
      <c r="BN67" s="218"/>
      <c r="BO67" s="218"/>
      <c r="BP67" s="5"/>
      <c r="BQ67" s="217"/>
      <c r="BR67" s="148"/>
      <c r="BS67" s="148"/>
      <c r="BT67" s="217"/>
      <c r="BU67" s="148"/>
      <c r="BV67" s="148"/>
      <c r="BW67" s="148"/>
      <c r="BX67" s="148"/>
      <c r="BY67" s="148"/>
      <c r="BZ67" s="217"/>
      <c r="CA67" s="147">
        <v>8641667</v>
      </c>
      <c r="CB67" s="217">
        <v>2</v>
      </c>
      <c r="CC67" s="217">
        <v>1</v>
      </c>
      <c r="CD67" s="219">
        <v>44554</v>
      </c>
      <c r="CE67" s="148"/>
      <c r="CF67" s="148"/>
      <c r="CG67" s="148"/>
      <c r="CH67" s="217"/>
      <c r="CI67" s="217"/>
      <c r="CJ67" s="219"/>
      <c r="CK67" s="148"/>
      <c r="CL67" s="148"/>
      <c r="CM67" s="148"/>
      <c r="CN67" s="148"/>
      <c r="CO67" s="217"/>
      <c r="CP67" s="219"/>
      <c r="CQ67" s="5">
        <f t="shared" si="5"/>
        <v>8641667</v>
      </c>
      <c r="CR67" s="21">
        <f t="shared" si="7"/>
        <v>2</v>
      </c>
      <c r="CS67" s="21">
        <f t="shared" si="6"/>
        <v>1</v>
      </c>
      <c r="CT67" s="219">
        <v>44554</v>
      </c>
      <c r="CU67" s="5">
        <f t="shared" si="8"/>
        <v>42641667</v>
      </c>
      <c r="CV67" s="5"/>
      <c r="CW67" s="7"/>
      <c r="DF67"/>
      <c r="DG67" s="7" t="s">
        <v>1118</v>
      </c>
      <c r="DH67" s="7" t="s">
        <v>1038</v>
      </c>
      <c r="DJ67" s="7" t="s">
        <v>1204</v>
      </c>
    </row>
    <row r="68" spans="1:118" ht="25.5" customHeight="1" x14ac:dyDescent="0.25">
      <c r="A68" s="51" t="s">
        <v>625</v>
      </c>
      <c r="B68" s="7">
        <v>2021</v>
      </c>
      <c r="C68" s="11" t="s">
        <v>1688</v>
      </c>
      <c r="D68" s="46" t="s">
        <v>1689</v>
      </c>
      <c r="E68" s="73" t="s">
        <v>765</v>
      </c>
      <c r="G68" s="7" t="s">
        <v>1092</v>
      </c>
      <c r="H68" s="7" t="s">
        <v>1026</v>
      </c>
      <c r="I68" s="7" t="s">
        <v>1027</v>
      </c>
      <c r="J68" s="7" t="s">
        <v>1690</v>
      </c>
      <c r="K68" s="204" t="s">
        <v>1146</v>
      </c>
      <c r="L68" s="7" t="s">
        <v>676</v>
      </c>
      <c r="M68" s="7" t="s">
        <v>1117</v>
      </c>
      <c r="N68" s="24">
        <v>1026267681</v>
      </c>
      <c r="O68" s="41"/>
      <c r="P68" s="7" t="s">
        <v>1062</v>
      </c>
      <c r="Q68" s="7" t="s">
        <v>1029</v>
      </c>
      <c r="R68" t="s">
        <v>1691</v>
      </c>
      <c r="T68" s="7"/>
      <c r="U68" s="7"/>
      <c r="V68" s="13"/>
      <c r="W68" s="7"/>
      <c r="X68" s="7"/>
      <c r="Y68" s="7"/>
      <c r="Z68" s="13">
        <v>3016043238</v>
      </c>
      <c r="AA68" s="13">
        <v>0</v>
      </c>
      <c r="AB68" s="35">
        <v>10</v>
      </c>
      <c r="AC68" s="7"/>
      <c r="AD68" s="28">
        <v>44252</v>
      </c>
      <c r="AE68" s="29">
        <v>44253</v>
      </c>
      <c r="AG68" s="9">
        <v>44555</v>
      </c>
      <c r="AH68" s="148">
        <f t="shared" ref="AH68:AH131" si="9">IFERROR((AI68/AB68), )</f>
        <v>4361000</v>
      </c>
      <c r="AI68" s="147">
        <v>43610000</v>
      </c>
      <c r="AJ68" s="147"/>
      <c r="AK68" s="147"/>
      <c r="AL68" s="92" t="s">
        <v>1692</v>
      </c>
      <c r="AM68" s="7" t="s">
        <v>1083</v>
      </c>
      <c r="AN68" s="7">
        <v>359</v>
      </c>
      <c r="AO68" s="148" t="s">
        <v>1693</v>
      </c>
      <c r="AP68" s="148" t="s">
        <v>1652</v>
      </c>
      <c r="AQ68" s="7" t="s">
        <v>1031</v>
      </c>
      <c r="AR68" s="226" t="s">
        <v>1694</v>
      </c>
      <c r="AS68" s="217">
        <v>2</v>
      </c>
      <c r="AT68" s="7">
        <f>IFERROR(VLOOKUP(AS68,#REF!,2,0), )</f>
        <v>0</v>
      </c>
      <c r="AU68" s="7">
        <v>34</v>
      </c>
      <c r="AV68" s="7">
        <f>IFERROR(VLOOKUP(AU68,#REF!,2,0), )</f>
        <v>0</v>
      </c>
      <c r="AW68" s="7">
        <v>2142</v>
      </c>
      <c r="AX68" s="7">
        <f>IFERROR(VLOOKUP(AW68,#REF!,2,0), )</f>
        <v>0</v>
      </c>
      <c r="AY68" s="13">
        <v>1</v>
      </c>
      <c r="AZ68" s="13">
        <v>1</v>
      </c>
      <c r="BA68" s="13"/>
      <c r="BB68" s="13"/>
      <c r="BC68" s="13"/>
      <c r="BD68" s="13"/>
      <c r="BE68" s="13"/>
      <c r="BF68" s="218"/>
      <c r="BG68" s="218"/>
      <c r="BH68" s="218"/>
      <c r="BI68" s="218"/>
      <c r="BJ68" s="218"/>
      <c r="BK68" s="218"/>
      <c r="BL68" s="218"/>
      <c r="BM68" s="218"/>
      <c r="BN68" s="218"/>
      <c r="BO68" s="218"/>
      <c r="BP68" s="5"/>
      <c r="BQ68" s="217"/>
      <c r="BR68" s="148"/>
      <c r="BS68" s="148"/>
      <c r="BT68" s="217"/>
      <c r="BU68" s="148"/>
      <c r="BV68" s="148"/>
      <c r="BW68" s="148"/>
      <c r="BX68" s="148"/>
      <c r="BY68" s="148"/>
      <c r="BZ68" s="217"/>
      <c r="CA68" s="147">
        <v>2907333</v>
      </c>
      <c r="CB68" s="217">
        <v>0</v>
      </c>
      <c r="CC68" s="217">
        <v>20</v>
      </c>
      <c r="CD68" s="219">
        <v>44576</v>
      </c>
      <c r="CE68" s="148"/>
      <c r="CF68" s="148"/>
      <c r="CG68" s="148"/>
      <c r="CH68" s="217"/>
      <c r="CI68" s="217"/>
      <c r="CJ68" s="219"/>
      <c r="CK68" s="148"/>
      <c r="CL68" s="148"/>
      <c r="CM68" s="148"/>
      <c r="CN68" s="148"/>
      <c r="CO68" s="217"/>
      <c r="CP68" s="219"/>
      <c r="CQ68" s="5">
        <f t="shared" si="5"/>
        <v>2907333</v>
      </c>
      <c r="CR68" s="21">
        <f t="shared" si="7"/>
        <v>0</v>
      </c>
      <c r="CS68" s="21">
        <f t="shared" si="6"/>
        <v>20</v>
      </c>
      <c r="CT68" s="219">
        <v>44576</v>
      </c>
      <c r="CU68" s="5">
        <f t="shared" si="8"/>
        <v>46517333</v>
      </c>
      <c r="CV68" s="5"/>
      <c r="CW68" s="7"/>
      <c r="DF68"/>
      <c r="DG68" s="7" t="s">
        <v>1118</v>
      </c>
      <c r="DH68" s="7" t="s">
        <v>1038</v>
      </c>
      <c r="DJ68" s="7" t="s">
        <v>1119</v>
      </c>
    </row>
    <row r="69" spans="1:118" ht="25.5" customHeight="1" x14ac:dyDescent="0.25">
      <c r="A69" s="51" t="s">
        <v>626</v>
      </c>
      <c r="B69" s="7">
        <v>2021</v>
      </c>
      <c r="C69" s="11" t="s">
        <v>1695</v>
      </c>
      <c r="D69" s="46" t="s">
        <v>1696</v>
      </c>
      <c r="E69" s="73" t="s">
        <v>766</v>
      </c>
      <c r="G69" s="7" t="s">
        <v>1092</v>
      </c>
      <c r="H69" s="7" t="s">
        <v>1026</v>
      </c>
      <c r="I69" s="7" t="s">
        <v>1027</v>
      </c>
      <c r="J69" s="7" t="s">
        <v>1697</v>
      </c>
      <c r="K69" s="204" t="s">
        <v>1698</v>
      </c>
      <c r="L69" s="7" t="s">
        <v>3058</v>
      </c>
      <c r="M69" s="7" t="s">
        <v>1117</v>
      </c>
      <c r="N69" s="24">
        <v>52809965</v>
      </c>
      <c r="O69" s="41"/>
      <c r="P69" s="7" t="s">
        <v>1062</v>
      </c>
      <c r="Q69" s="7" t="s">
        <v>1029</v>
      </c>
      <c r="R69" t="s">
        <v>1699</v>
      </c>
      <c r="T69" s="7"/>
      <c r="U69" s="7"/>
      <c r="V69" s="13"/>
      <c r="W69" s="7"/>
      <c r="X69" s="7"/>
      <c r="Y69" s="7"/>
      <c r="Z69" s="13">
        <v>3227179111</v>
      </c>
      <c r="AA69" s="13">
        <v>0</v>
      </c>
      <c r="AB69" s="35">
        <v>10</v>
      </c>
      <c r="AD69" s="28">
        <v>44252</v>
      </c>
      <c r="AE69" s="29">
        <v>44252</v>
      </c>
      <c r="AG69" s="9">
        <v>44561</v>
      </c>
      <c r="AH69" s="148">
        <f t="shared" si="9"/>
        <v>6630000</v>
      </c>
      <c r="AI69" s="147">
        <v>66300000</v>
      </c>
      <c r="AJ69" s="147"/>
      <c r="AK69" s="147"/>
      <c r="AL69" s="92" t="s">
        <v>1700</v>
      </c>
      <c r="AM69" s="148" t="s">
        <v>1078</v>
      </c>
      <c r="AN69" s="7">
        <v>360</v>
      </c>
      <c r="AO69" s="148" t="s">
        <v>1701</v>
      </c>
      <c r="AP69" s="148" t="s">
        <v>1652</v>
      </c>
      <c r="AQ69" s="7" t="s">
        <v>1031</v>
      </c>
      <c r="AR69" s="226" t="s">
        <v>1350</v>
      </c>
      <c r="AS69" s="217">
        <v>5</v>
      </c>
      <c r="AT69" s="7">
        <f>IFERROR(VLOOKUP(AS69,#REF!,2,0), )</f>
        <v>0</v>
      </c>
      <c r="AU69" s="7">
        <v>57</v>
      </c>
      <c r="AV69" s="7">
        <f>IFERROR(VLOOKUP(AU69,#REF!,2,0), )</f>
        <v>0</v>
      </c>
      <c r="AW69" s="7">
        <v>2172</v>
      </c>
      <c r="AX69" s="7">
        <f>IFERROR(VLOOKUP(AW69,#REF!,2,0), )</f>
        <v>0</v>
      </c>
      <c r="AY69" s="13"/>
      <c r="AZ69" s="13"/>
      <c r="BA69" s="13"/>
      <c r="BB69" s="13"/>
      <c r="BC69" s="13"/>
      <c r="BD69" s="13">
        <v>1</v>
      </c>
      <c r="BE69" s="13"/>
      <c r="BF69" s="218"/>
      <c r="BG69" s="218"/>
      <c r="BH69" s="218"/>
      <c r="BI69" s="218"/>
      <c r="BJ69" s="218"/>
      <c r="BK69" s="218"/>
      <c r="BL69" s="218"/>
      <c r="BM69" s="218"/>
      <c r="BN69" s="218"/>
      <c r="BO69" s="218"/>
      <c r="BP69" s="5"/>
      <c r="BQ69" s="217"/>
      <c r="BR69" s="148"/>
      <c r="BS69" s="148"/>
      <c r="BT69" s="217"/>
      <c r="BU69" s="148"/>
      <c r="BV69" s="148"/>
      <c r="BW69" s="148"/>
      <c r="BX69" s="148"/>
      <c r="BY69" s="148"/>
      <c r="BZ69" s="217"/>
      <c r="CA69" s="147">
        <v>0</v>
      </c>
      <c r="CB69" s="217"/>
      <c r="CC69" s="217"/>
      <c r="CD69" s="219"/>
      <c r="CE69" s="148"/>
      <c r="CF69" s="148"/>
      <c r="CG69" s="148"/>
      <c r="CH69" s="217"/>
      <c r="CI69" s="217"/>
      <c r="CJ69" s="219"/>
      <c r="CK69" s="148"/>
      <c r="CL69" s="148"/>
      <c r="CM69" s="148"/>
      <c r="CN69" s="148"/>
      <c r="CO69" s="217"/>
      <c r="CP69" s="219"/>
      <c r="CQ69" s="5">
        <f t="shared" si="5"/>
        <v>0</v>
      </c>
      <c r="CR69" s="21">
        <f t="shared" si="7"/>
        <v>0</v>
      </c>
      <c r="CS69" s="21">
        <f t="shared" si="6"/>
        <v>0</v>
      </c>
      <c r="CT69" s="232">
        <v>44561</v>
      </c>
      <c r="CU69" s="5">
        <f t="shared" si="8"/>
        <v>66300000</v>
      </c>
      <c r="CV69" s="5"/>
      <c r="CW69" s="7"/>
      <c r="DF69"/>
      <c r="DG69" s="7" t="s">
        <v>1118</v>
      </c>
      <c r="DH69" s="7" t="s">
        <v>1038</v>
      </c>
      <c r="DJ69" s="7" t="s">
        <v>1580</v>
      </c>
      <c r="DN69" t="s">
        <v>1702</v>
      </c>
    </row>
    <row r="70" spans="1:118" ht="25.5" customHeight="1" x14ac:dyDescent="0.25">
      <c r="A70" s="51" t="s">
        <v>628</v>
      </c>
      <c r="B70" s="7">
        <v>2021</v>
      </c>
      <c r="C70" s="11" t="s">
        <v>1703</v>
      </c>
      <c r="D70" s="46" t="s">
        <v>1704</v>
      </c>
      <c r="E70" s="73" t="s">
        <v>767</v>
      </c>
      <c r="G70" s="7" t="s">
        <v>1092</v>
      </c>
      <c r="H70" s="7" t="s">
        <v>1026</v>
      </c>
      <c r="I70" s="7" t="s">
        <v>1027</v>
      </c>
      <c r="J70" s="7" t="s">
        <v>1705</v>
      </c>
      <c r="K70" s="204" t="s">
        <v>1706</v>
      </c>
      <c r="L70" s="7" t="s">
        <v>3059</v>
      </c>
      <c r="M70" s="7" t="s">
        <v>1117</v>
      </c>
      <c r="N70" s="24">
        <v>41738320</v>
      </c>
      <c r="O70" s="41"/>
      <c r="P70" s="7" t="s">
        <v>1062</v>
      </c>
      <c r="Q70" s="7" t="s">
        <v>1029</v>
      </c>
      <c r="R70" t="s">
        <v>1356</v>
      </c>
      <c r="T70" s="7"/>
      <c r="U70" s="7"/>
      <c r="V70" s="13"/>
      <c r="W70" s="7"/>
      <c r="X70" s="7"/>
      <c r="Y70" s="7"/>
      <c r="Z70" s="13">
        <v>3107693654</v>
      </c>
      <c r="AA70" s="13">
        <v>0</v>
      </c>
      <c r="AB70" s="35">
        <v>8</v>
      </c>
      <c r="AC70" s="7"/>
      <c r="AD70" s="28">
        <v>44251</v>
      </c>
      <c r="AE70" s="29">
        <v>44252</v>
      </c>
      <c r="AG70" s="9">
        <v>44493</v>
      </c>
      <c r="AH70" s="148">
        <f t="shared" si="9"/>
        <v>4250000</v>
      </c>
      <c r="AI70" s="147">
        <v>34000000</v>
      </c>
      <c r="AJ70" s="147"/>
      <c r="AK70" s="147"/>
      <c r="AL70" s="92" t="s">
        <v>1707</v>
      </c>
      <c r="AM70" s="148" t="s">
        <v>1078</v>
      </c>
      <c r="AN70" s="7">
        <v>355</v>
      </c>
      <c r="AO70" s="148" t="s">
        <v>1708</v>
      </c>
      <c r="AP70" s="148" t="s">
        <v>1652</v>
      </c>
      <c r="AQ70" s="7" t="s">
        <v>1031</v>
      </c>
      <c r="AR70" s="226" t="s">
        <v>1350</v>
      </c>
      <c r="AS70" s="217">
        <v>5</v>
      </c>
      <c r="AT70" s="7">
        <f>IFERROR(VLOOKUP(AS70,#REF!,2,0), )</f>
        <v>0</v>
      </c>
      <c r="AU70" s="7">
        <v>57</v>
      </c>
      <c r="AV70" s="7">
        <f>IFERROR(VLOOKUP(AU70,#REF!,2,0), )</f>
        <v>0</v>
      </c>
      <c r="AW70" s="7">
        <v>2172</v>
      </c>
      <c r="AX70" s="7">
        <f>IFERROR(VLOOKUP(AW70,#REF!,2,0), )</f>
        <v>0</v>
      </c>
      <c r="AY70" s="13"/>
      <c r="AZ70" s="13"/>
      <c r="BA70" s="13"/>
      <c r="BB70" s="13"/>
      <c r="BC70" s="13">
        <v>1</v>
      </c>
      <c r="BD70" s="13"/>
      <c r="BE70" s="13"/>
      <c r="BF70" s="218"/>
      <c r="BG70" s="218"/>
      <c r="BH70" s="218"/>
      <c r="BI70" s="218"/>
      <c r="BJ70" s="218"/>
      <c r="BK70" s="218"/>
      <c r="BL70" s="218">
        <v>44310</v>
      </c>
      <c r="BM70" s="218"/>
      <c r="BN70" s="218"/>
      <c r="BO70" s="218"/>
      <c r="BP70" s="5"/>
      <c r="BQ70" s="217"/>
      <c r="BR70" s="148"/>
      <c r="BS70" s="148"/>
      <c r="BT70" s="217"/>
      <c r="BU70" s="148"/>
      <c r="BV70" s="148"/>
      <c r="BW70" s="148"/>
      <c r="BX70" s="148"/>
      <c r="BY70" s="148"/>
      <c r="BZ70" s="217"/>
      <c r="CA70" s="147">
        <v>0</v>
      </c>
      <c r="CB70" s="217"/>
      <c r="CC70" s="217"/>
      <c r="CD70" s="219"/>
      <c r="CE70" s="148"/>
      <c r="CF70" s="148"/>
      <c r="CG70" s="148"/>
      <c r="CH70" s="217"/>
      <c r="CI70" s="217"/>
      <c r="CJ70" s="219"/>
      <c r="CK70" s="148"/>
      <c r="CL70" s="148"/>
      <c r="CM70" s="148"/>
      <c r="CN70" s="148"/>
      <c r="CO70" s="217"/>
      <c r="CP70" s="219"/>
      <c r="CQ70" s="5">
        <f t="shared" si="5"/>
        <v>0</v>
      </c>
      <c r="CR70" s="21">
        <f t="shared" si="7"/>
        <v>0</v>
      </c>
      <c r="CS70" s="21">
        <f t="shared" si="6"/>
        <v>0</v>
      </c>
      <c r="CT70" s="9">
        <v>44493</v>
      </c>
      <c r="CU70" s="5">
        <f t="shared" si="8"/>
        <v>34000000</v>
      </c>
      <c r="CV70" s="5"/>
      <c r="CW70" s="7"/>
      <c r="DF70"/>
      <c r="DG70" s="7" t="s">
        <v>1118</v>
      </c>
      <c r="DH70" s="7" t="s">
        <v>1038</v>
      </c>
      <c r="DJ70" s="7" t="s">
        <v>1204</v>
      </c>
      <c r="DN70" t="s">
        <v>1076</v>
      </c>
    </row>
    <row r="71" spans="1:118" ht="25.5" customHeight="1" x14ac:dyDescent="0.25">
      <c r="A71" s="51" t="s">
        <v>629</v>
      </c>
      <c r="B71" s="7">
        <v>2021</v>
      </c>
      <c r="C71" s="11" t="s">
        <v>1709</v>
      </c>
      <c r="D71" s="46" t="s">
        <v>1710</v>
      </c>
      <c r="E71" s="93" t="s">
        <v>768</v>
      </c>
      <c r="G71" s="7" t="s">
        <v>1092</v>
      </c>
      <c r="H71" s="7" t="s">
        <v>1026</v>
      </c>
      <c r="I71" s="7" t="s">
        <v>1027</v>
      </c>
      <c r="J71" s="7" t="s">
        <v>1711</v>
      </c>
      <c r="K71" s="204" t="s">
        <v>1101</v>
      </c>
      <c r="L71" s="7" t="s">
        <v>579</v>
      </c>
      <c r="M71" s="7" t="s">
        <v>1117</v>
      </c>
      <c r="N71" s="24">
        <v>1026291577</v>
      </c>
      <c r="O71" s="41"/>
      <c r="P71" s="7" t="s">
        <v>1062</v>
      </c>
      <c r="Q71" s="7" t="s">
        <v>1029</v>
      </c>
      <c r="R71" t="s">
        <v>1712</v>
      </c>
      <c r="T71" s="7"/>
      <c r="U71" s="7"/>
      <c r="V71" s="13"/>
      <c r="W71" s="7"/>
      <c r="X71" s="7"/>
      <c r="Y71" s="7"/>
      <c r="Z71" s="13">
        <v>3153045988</v>
      </c>
      <c r="AA71" s="13">
        <v>0</v>
      </c>
      <c r="AB71" s="35">
        <v>10.199999999999999</v>
      </c>
      <c r="AD71" s="28">
        <v>44252</v>
      </c>
      <c r="AE71" s="29">
        <v>44252</v>
      </c>
      <c r="AG71" s="9">
        <v>44561</v>
      </c>
      <c r="AH71" s="148">
        <f t="shared" si="9"/>
        <v>2200000</v>
      </c>
      <c r="AI71" s="147">
        <v>22440000</v>
      </c>
      <c r="AJ71" s="147"/>
      <c r="AK71" s="147"/>
      <c r="AL71" s="92" t="s">
        <v>1713</v>
      </c>
      <c r="AM71" s="148" t="s">
        <v>1078</v>
      </c>
      <c r="AN71" s="7">
        <v>354</v>
      </c>
      <c r="AO71" s="148" t="s">
        <v>1714</v>
      </c>
      <c r="AP71" s="148" t="s">
        <v>1652</v>
      </c>
      <c r="AQ71" s="7" t="s">
        <v>1031</v>
      </c>
      <c r="AR71" s="226" t="s">
        <v>1453</v>
      </c>
      <c r="AS71" s="217">
        <v>3</v>
      </c>
      <c r="AT71" s="7">
        <f>IFERROR(VLOOKUP(AS71,#REF!,2,0), )</f>
        <v>0</v>
      </c>
      <c r="AU71" s="7">
        <v>43</v>
      </c>
      <c r="AV71" s="7">
        <f>IFERROR(VLOOKUP(AU71,#REF!,2,0), )</f>
        <v>0</v>
      </c>
      <c r="AW71" s="7">
        <v>2164</v>
      </c>
      <c r="AX71" s="7">
        <f>IFERROR(VLOOKUP(AW71,#REF!,2,0), )</f>
        <v>0</v>
      </c>
      <c r="AY71" s="13">
        <v>1</v>
      </c>
      <c r="AZ71" s="13">
        <v>1</v>
      </c>
      <c r="BA71" s="13"/>
      <c r="BB71" s="13"/>
      <c r="BC71" s="13"/>
      <c r="BD71" s="13"/>
      <c r="BE71" s="13"/>
      <c r="BF71" s="218"/>
      <c r="BG71" s="218"/>
      <c r="BH71" s="218"/>
      <c r="BI71" s="218"/>
      <c r="BJ71" s="218"/>
      <c r="BK71" s="218"/>
      <c r="BL71" s="218"/>
      <c r="BM71" s="218"/>
      <c r="BN71" s="218"/>
      <c r="BO71" s="218"/>
      <c r="BP71" s="5"/>
      <c r="BQ71" s="217"/>
      <c r="BR71" s="148"/>
      <c r="BS71" s="148"/>
      <c r="BT71" s="217"/>
      <c r="BU71" s="148"/>
      <c r="BV71" s="148"/>
      <c r="BW71" s="148"/>
      <c r="BX71" s="148"/>
      <c r="BY71" s="148"/>
      <c r="BZ71" s="217"/>
      <c r="CA71" s="147">
        <v>1100000</v>
      </c>
      <c r="CB71" s="217">
        <v>0</v>
      </c>
      <c r="CC71" s="217">
        <v>15</v>
      </c>
      <c r="CD71" s="219">
        <v>44576</v>
      </c>
      <c r="CE71" s="148"/>
      <c r="CF71" s="148"/>
      <c r="CG71" s="148"/>
      <c r="CH71" s="217"/>
      <c r="CI71" s="217"/>
      <c r="CJ71" s="219"/>
      <c r="CK71" s="148"/>
      <c r="CL71" s="148"/>
      <c r="CM71" s="148"/>
      <c r="CN71" s="148"/>
      <c r="CO71" s="217"/>
      <c r="CP71" s="219"/>
      <c r="CQ71" s="5">
        <f t="shared" si="5"/>
        <v>1100000</v>
      </c>
      <c r="CR71" s="21">
        <f t="shared" si="7"/>
        <v>0</v>
      </c>
      <c r="CS71" s="21">
        <f t="shared" si="6"/>
        <v>15</v>
      </c>
      <c r="CT71" s="232">
        <v>44576</v>
      </c>
      <c r="CU71" s="5">
        <f t="shared" si="8"/>
        <v>23540000</v>
      </c>
      <c r="CV71" s="5"/>
      <c r="CW71" s="7"/>
      <c r="DF71"/>
      <c r="DG71" s="7" t="s">
        <v>1118</v>
      </c>
      <c r="DH71" s="7" t="s">
        <v>1038</v>
      </c>
      <c r="DJ71" s="7" t="s">
        <v>1119</v>
      </c>
    </row>
    <row r="72" spans="1:118" ht="25.5" customHeight="1" x14ac:dyDescent="0.25">
      <c r="A72" s="51" t="s">
        <v>630</v>
      </c>
      <c r="B72" s="7">
        <v>2021</v>
      </c>
      <c r="C72" s="11" t="s">
        <v>1715</v>
      </c>
      <c r="D72" s="46" t="s">
        <v>1716</v>
      </c>
      <c r="E72" s="73" t="s">
        <v>769</v>
      </c>
      <c r="G72" s="7" t="s">
        <v>1092</v>
      </c>
      <c r="H72" s="7" t="s">
        <v>1026</v>
      </c>
      <c r="I72" s="7" t="s">
        <v>1027</v>
      </c>
      <c r="J72" s="7" t="s">
        <v>1717</v>
      </c>
      <c r="K72" s="204" t="s">
        <v>1718</v>
      </c>
      <c r="L72" s="7" t="s">
        <v>3060</v>
      </c>
      <c r="M72" s="7" t="s">
        <v>1117</v>
      </c>
      <c r="N72" s="24">
        <v>30740297</v>
      </c>
      <c r="O72" s="41"/>
      <c r="P72" t="s">
        <v>1719</v>
      </c>
      <c r="Q72" s="7" t="s">
        <v>1029</v>
      </c>
      <c r="R72" t="s">
        <v>1720</v>
      </c>
      <c r="T72" s="7"/>
      <c r="U72" s="7"/>
      <c r="V72" s="13"/>
      <c r="W72" s="7"/>
      <c r="X72" s="7"/>
      <c r="Y72" s="7"/>
      <c r="Z72" s="13">
        <v>3164977732</v>
      </c>
      <c r="AA72" s="13">
        <v>0</v>
      </c>
      <c r="AB72" s="35">
        <v>10</v>
      </c>
      <c r="AC72" s="7"/>
      <c r="AD72" s="28">
        <v>44252</v>
      </c>
      <c r="AE72" s="29">
        <v>44253</v>
      </c>
      <c r="AG72" s="9">
        <v>44555</v>
      </c>
      <c r="AH72" s="148">
        <f t="shared" si="9"/>
        <v>6500000</v>
      </c>
      <c r="AI72" s="147">
        <v>65000000</v>
      </c>
      <c r="AJ72" s="147"/>
      <c r="AK72" s="147"/>
      <c r="AL72" s="92" t="s">
        <v>1721</v>
      </c>
      <c r="AM72" s="7" t="s">
        <v>1083</v>
      </c>
      <c r="AN72" s="7">
        <v>365</v>
      </c>
      <c r="AO72" s="148" t="s">
        <v>1722</v>
      </c>
      <c r="AP72" s="148" t="s">
        <v>1723</v>
      </c>
      <c r="AQ72" s="7" t="s">
        <v>1031</v>
      </c>
      <c r="AR72" s="226" t="s">
        <v>1359</v>
      </c>
      <c r="AS72" s="217">
        <v>5</v>
      </c>
      <c r="AT72" s="7">
        <f>IFERROR(VLOOKUP(AS72,#REF!,2,0), )</f>
        <v>0</v>
      </c>
      <c r="AU72" s="7">
        <v>57</v>
      </c>
      <c r="AV72" s="7">
        <f>IFERROR(VLOOKUP(AU72,#REF!,2,0), )</f>
        <v>0</v>
      </c>
      <c r="AW72" s="7">
        <v>2169</v>
      </c>
      <c r="AX72" s="7">
        <f>IFERROR(VLOOKUP(AW72,#REF!,2,0), )</f>
        <v>0</v>
      </c>
      <c r="AY72" s="13"/>
      <c r="AZ72" s="13"/>
      <c r="BA72" s="13">
        <v>1</v>
      </c>
      <c r="BB72" s="13"/>
      <c r="BC72" s="13"/>
      <c r="BD72" s="13"/>
      <c r="BE72" s="13"/>
      <c r="BF72" s="218">
        <v>44348</v>
      </c>
      <c r="BG72" s="218"/>
      <c r="BH72" s="218"/>
      <c r="BI72" s="218"/>
      <c r="BJ72" s="218"/>
      <c r="BK72" s="218"/>
      <c r="BL72" s="218"/>
      <c r="BM72" s="218"/>
      <c r="BN72" s="218"/>
      <c r="BO72" s="218"/>
      <c r="BP72" s="5" t="s">
        <v>1028</v>
      </c>
      <c r="BQ72" s="217">
        <v>1085923153</v>
      </c>
      <c r="BR72" s="148" t="s">
        <v>1724</v>
      </c>
      <c r="BS72" s="148"/>
      <c r="BT72" s="217"/>
      <c r="BU72" s="148"/>
      <c r="BV72" s="148"/>
      <c r="BW72" s="148"/>
      <c r="BX72" s="148"/>
      <c r="BY72" s="148"/>
      <c r="BZ72" s="217"/>
      <c r="CA72" s="147">
        <v>4116673</v>
      </c>
      <c r="CB72" s="217">
        <v>0</v>
      </c>
      <c r="CC72" s="217">
        <v>13</v>
      </c>
      <c r="CD72" s="219">
        <v>44574</v>
      </c>
      <c r="CE72" s="148"/>
      <c r="CF72" s="148"/>
      <c r="CG72" s="148"/>
      <c r="CH72" s="217"/>
      <c r="CI72" s="217"/>
      <c r="CJ72" s="219"/>
      <c r="CK72" s="148"/>
      <c r="CL72" s="148"/>
      <c r="CM72" s="148"/>
      <c r="CN72" s="148"/>
      <c r="CO72" s="217"/>
      <c r="CP72" s="219"/>
      <c r="CQ72" s="5">
        <f t="shared" si="5"/>
        <v>4116673</v>
      </c>
      <c r="CR72" s="21">
        <f t="shared" si="7"/>
        <v>0</v>
      </c>
      <c r="CS72" s="21">
        <f t="shared" si="6"/>
        <v>13</v>
      </c>
      <c r="CT72" s="219">
        <v>44574</v>
      </c>
      <c r="CU72" s="5">
        <f t="shared" si="8"/>
        <v>69116673</v>
      </c>
      <c r="CV72" s="5"/>
      <c r="CW72" s="7"/>
      <c r="DF72"/>
      <c r="DG72" s="7" t="s">
        <v>1118</v>
      </c>
      <c r="DH72" s="7" t="s">
        <v>1038</v>
      </c>
      <c r="DJ72" s="7" t="s">
        <v>1119</v>
      </c>
      <c r="DK72" s="7" t="s">
        <v>1399</v>
      </c>
      <c r="DL72" s="37" t="s">
        <v>1418</v>
      </c>
      <c r="DM72" s="37" t="s">
        <v>1419</v>
      </c>
    </row>
    <row r="73" spans="1:118" ht="25.5" customHeight="1" x14ac:dyDescent="0.25">
      <c r="A73" s="51" t="s">
        <v>631</v>
      </c>
      <c r="B73" s="7">
        <v>2021</v>
      </c>
      <c r="C73" s="11" t="s">
        <v>1725</v>
      </c>
      <c r="D73" s="46" t="s">
        <v>1726</v>
      </c>
      <c r="E73" s="73" t="s">
        <v>770</v>
      </c>
      <c r="G73" s="7" t="s">
        <v>1092</v>
      </c>
      <c r="H73" s="7" t="s">
        <v>1026</v>
      </c>
      <c r="I73" s="7" t="s">
        <v>1027</v>
      </c>
      <c r="J73" s="7" t="s">
        <v>1727</v>
      </c>
      <c r="K73" s="204" t="s">
        <v>1156</v>
      </c>
      <c r="L73" s="7" t="s">
        <v>679</v>
      </c>
      <c r="M73" s="7" t="s">
        <v>1117</v>
      </c>
      <c r="N73" s="24">
        <v>1115067487</v>
      </c>
      <c r="O73" s="41"/>
      <c r="P73" s="16"/>
      <c r="Q73" s="7" t="s">
        <v>1029</v>
      </c>
      <c r="R73" t="s">
        <v>1728</v>
      </c>
      <c r="T73" s="7"/>
      <c r="U73" s="7"/>
      <c r="V73" s="13"/>
      <c r="W73" s="7"/>
      <c r="X73" s="7"/>
      <c r="Y73" s="7"/>
      <c r="Z73" s="13">
        <v>3135505911</v>
      </c>
      <c r="AA73" s="13">
        <v>0</v>
      </c>
      <c r="AB73" s="35">
        <v>8</v>
      </c>
      <c r="AD73" s="28">
        <v>44252</v>
      </c>
      <c r="AE73" s="29">
        <v>44253</v>
      </c>
      <c r="AG73" s="9">
        <v>44494</v>
      </c>
      <c r="AH73" s="148">
        <f t="shared" si="9"/>
        <v>4361000</v>
      </c>
      <c r="AI73" s="147">
        <v>34888000</v>
      </c>
      <c r="AJ73" s="147"/>
      <c r="AK73" s="147"/>
      <c r="AL73" s="92" t="s">
        <v>1729</v>
      </c>
      <c r="AM73" s="7" t="s">
        <v>1083</v>
      </c>
      <c r="AN73" s="7">
        <v>361</v>
      </c>
      <c r="AO73" s="148" t="s">
        <v>1730</v>
      </c>
      <c r="AP73" s="148" t="s">
        <v>1652</v>
      </c>
      <c r="AQ73" s="7" t="s">
        <v>1031</v>
      </c>
      <c r="AR73" s="226" t="s">
        <v>1731</v>
      </c>
      <c r="AS73" s="217">
        <v>3</v>
      </c>
      <c r="AT73" s="7">
        <f>IFERROR(VLOOKUP(AS73,#REF!,2,0), )</f>
        <v>0</v>
      </c>
      <c r="AU73" s="7">
        <v>45</v>
      </c>
      <c r="AV73" s="7">
        <f>IFERROR(VLOOKUP(AU73,#REF!,2,0), )</f>
        <v>0</v>
      </c>
      <c r="AW73" s="7">
        <v>2152</v>
      </c>
      <c r="AX73" s="7">
        <f>IFERROR(VLOOKUP(AW73,#REF!,2,0), )</f>
        <v>0</v>
      </c>
      <c r="AY73" s="13">
        <v>1</v>
      </c>
      <c r="AZ73" s="13">
        <v>1</v>
      </c>
      <c r="BA73" s="13"/>
      <c r="BB73" s="13"/>
      <c r="BC73" s="13"/>
      <c r="BD73" s="13"/>
      <c r="BE73" s="13"/>
      <c r="BF73" s="218"/>
      <c r="BG73" s="218"/>
      <c r="BH73" s="218"/>
      <c r="BI73" s="218"/>
      <c r="BJ73" s="218"/>
      <c r="BK73" s="218"/>
      <c r="BL73" s="218"/>
      <c r="BM73" s="218"/>
      <c r="BN73" s="218"/>
      <c r="BO73" s="218"/>
      <c r="BP73" s="5"/>
      <c r="BQ73" s="217"/>
      <c r="BR73" s="148"/>
      <c r="BS73" s="148"/>
      <c r="BT73" s="217"/>
      <c r="BU73" s="148"/>
      <c r="BV73" s="148"/>
      <c r="BW73" s="148"/>
      <c r="BX73" s="148"/>
      <c r="BY73" s="148"/>
      <c r="BZ73" s="217"/>
      <c r="CA73" s="147">
        <v>8576633</v>
      </c>
      <c r="CB73" s="217">
        <v>1</v>
      </c>
      <c r="CC73" s="217">
        <v>29</v>
      </c>
      <c r="CD73" s="219">
        <v>44554</v>
      </c>
      <c r="CE73" s="148"/>
      <c r="CF73" s="148"/>
      <c r="CG73" s="148"/>
      <c r="CH73" s="217"/>
      <c r="CI73" s="217"/>
      <c r="CJ73" s="219"/>
      <c r="CK73" s="148"/>
      <c r="CL73" s="148"/>
      <c r="CM73" s="148"/>
      <c r="CN73" s="148"/>
      <c r="CO73" s="217"/>
      <c r="CP73" s="219"/>
      <c r="CQ73" s="5">
        <f t="shared" si="5"/>
        <v>8576633</v>
      </c>
      <c r="CR73" s="21">
        <f t="shared" si="7"/>
        <v>1</v>
      </c>
      <c r="CS73" s="21">
        <f t="shared" si="6"/>
        <v>29</v>
      </c>
      <c r="CT73" s="219">
        <v>44554</v>
      </c>
      <c r="CU73" s="5">
        <f t="shared" si="8"/>
        <v>43464633</v>
      </c>
      <c r="CV73" s="5"/>
      <c r="CW73" s="7"/>
      <c r="DF73"/>
      <c r="DG73" s="7" t="s">
        <v>1118</v>
      </c>
      <c r="DH73" s="7" t="s">
        <v>1038</v>
      </c>
      <c r="DJ73" s="7" t="s">
        <v>1204</v>
      </c>
    </row>
    <row r="74" spans="1:118" ht="25.5" customHeight="1" x14ac:dyDescent="0.25">
      <c r="A74" s="51" t="s">
        <v>632</v>
      </c>
      <c r="B74" s="7">
        <v>2021</v>
      </c>
      <c r="C74" s="11" t="s">
        <v>1732</v>
      </c>
      <c r="D74" s="46" t="s">
        <v>1733</v>
      </c>
      <c r="E74" s="73" t="s">
        <v>771</v>
      </c>
      <c r="G74" s="7" t="s">
        <v>1092</v>
      </c>
      <c r="H74" s="7" t="s">
        <v>1026</v>
      </c>
      <c r="I74" s="7" t="s">
        <v>1027</v>
      </c>
      <c r="J74" s="7" t="s">
        <v>1734</v>
      </c>
      <c r="K74" s="204" t="s">
        <v>1735</v>
      </c>
      <c r="L74" s="7" t="s">
        <v>3061</v>
      </c>
      <c r="M74" s="7" t="s">
        <v>1117</v>
      </c>
      <c r="N74" s="24">
        <v>79694258</v>
      </c>
      <c r="O74" s="41"/>
      <c r="P74" s="7" t="s">
        <v>1062</v>
      </c>
      <c r="Q74" s="7" t="s">
        <v>1029</v>
      </c>
      <c r="R74" t="s">
        <v>1736</v>
      </c>
      <c r="T74" s="7"/>
      <c r="U74" s="7"/>
      <c r="V74" s="13"/>
      <c r="W74" s="7"/>
      <c r="X74" s="7"/>
      <c r="Y74" s="7"/>
      <c r="Z74" s="13">
        <v>3043861528</v>
      </c>
      <c r="AA74" s="13">
        <v>0</v>
      </c>
      <c r="AB74" s="35">
        <v>6</v>
      </c>
      <c r="AC74" s="7"/>
      <c r="AD74" s="28">
        <v>44252</v>
      </c>
      <c r="AE74" s="29">
        <v>44252</v>
      </c>
      <c r="AG74" s="9">
        <v>44432</v>
      </c>
      <c r="AH74" s="148">
        <f t="shared" si="9"/>
        <v>6000000</v>
      </c>
      <c r="AI74" s="147">
        <v>36000000</v>
      </c>
      <c r="AJ74" s="147"/>
      <c r="AK74" s="147"/>
      <c r="AL74" s="92" t="s">
        <v>1737</v>
      </c>
      <c r="AM74" s="7" t="s">
        <v>1083</v>
      </c>
      <c r="AN74" s="7">
        <v>362</v>
      </c>
      <c r="AO74" s="148" t="s">
        <v>1738</v>
      </c>
      <c r="AP74" s="148" t="s">
        <v>1652</v>
      </c>
      <c r="AQ74" s="7" t="s">
        <v>1031</v>
      </c>
      <c r="AR74" s="226" t="s">
        <v>1359</v>
      </c>
      <c r="AS74" s="217">
        <v>5</v>
      </c>
      <c r="AT74" s="7">
        <f>IFERROR(VLOOKUP(AS74,#REF!,2,0), )</f>
        <v>0</v>
      </c>
      <c r="AU74" s="7">
        <v>57</v>
      </c>
      <c r="AV74" s="7">
        <f>IFERROR(VLOOKUP(AU74,#REF!,2,0), )</f>
        <v>0</v>
      </c>
      <c r="AW74" s="7">
        <v>2169</v>
      </c>
      <c r="AX74" s="7">
        <f>IFERROR(VLOOKUP(AW74,#REF!,2,0), )</f>
        <v>0</v>
      </c>
      <c r="AY74" s="13"/>
      <c r="AZ74" s="13"/>
      <c r="BA74" s="13"/>
      <c r="BB74" s="13"/>
      <c r="BC74" s="13"/>
      <c r="BD74" s="13"/>
      <c r="BE74" s="13"/>
      <c r="BF74" s="218"/>
      <c r="BG74" s="218"/>
      <c r="BH74" s="218"/>
      <c r="BI74" s="218"/>
      <c r="BJ74" s="218"/>
      <c r="BK74" s="218"/>
      <c r="BL74" s="218"/>
      <c r="BM74" s="218"/>
      <c r="BN74" s="218"/>
      <c r="BO74" s="218"/>
      <c r="BP74" s="5"/>
      <c r="BQ74" s="217"/>
      <c r="BR74" s="148"/>
      <c r="BS74" s="148"/>
      <c r="BT74" s="217"/>
      <c r="BU74" s="148"/>
      <c r="BV74" s="148"/>
      <c r="BW74" s="148"/>
      <c r="BX74" s="148"/>
      <c r="BY74" s="148"/>
      <c r="BZ74" s="217"/>
      <c r="CA74" s="147">
        <v>0</v>
      </c>
      <c r="CB74" s="217">
        <v>0</v>
      </c>
      <c r="CC74" s="217">
        <v>0</v>
      </c>
      <c r="CD74" s="219"/>
      <c r="CE74" s="148"/>
      <c r="CF74" s="148"/>
      <c r="CG74" s="148"/>
      <c r="CH74" s="217"/>
      <c r="CI74" s="217"/>
      <c r="CJ74" s="219"/>
      <c r="CK74" s="148"/>
      <c r="CL74" s="148"/>
      <c r="CM74" s="148"/>
      <c r="CN74" s="148"/>
      <c r="CO74" s="217"/>
      <c r="CP74" s="219"/>
      <c r="CQ74" s="5">
        <f t="shared" ref="CQ74:CQ137" si="10">+CA74+CG74+CM74</f>
        <v>0</v>
      </c>
      <c r="CR74" s="21">
        <f t="shared" si="7"/>
        <v>0</v>
      </c>
      <c r="CS74" s="21">
        <f t="shared" si="6"/>
        <v>0</v>
      </c>
      <c r="CT74" s="232">
        <v>44432</v>
      </c>
      <c r="CU74" s="5">
        <f t="shared" si="8"/>
        <v>36000000</v>
      </c>
      <c r="CV74" s="5"/>
      <c r="CW74" s="7"/>
      <c r="DF74"/>
      <c r="DG74" s="7" t="s">
        <v>1118</v>
      </c>
      <c r="DH74" s="7" t="s">
        <v>1038</v>
      </c>
      <c r="DJ74" s="7" t="s">
        <v>1580</v>
      </c>
      <c r="DK74" s="7" t="s">
        <v>1333</v>
      </c>
      <c r="DL74" s="37" t="s">
        <v>1418</v>
      </c>
      <c r="DM74" s="37" t="s">
        <v>1419</v>
      </c>
    </row>
    <row r="75" spans="1:118" ht="25.5" customHeight="1" x14ac:dyDescent="0.25">
      <c r="A75" s="51" t="s">
        <v>634</v>
      </c>
      <c r="B75" s="7">
        <v>2021</v>
      </c>
      <c r="C75" s="11" t="s">
        <v>1739</v>
      </c>
      <c r="D75" s="46" t="s">
        <v>1740</v>
      </c>
      <c r="E75" s="73" t="s">
        <v>772</v>
      </c>
      <c r="G75" s="7" t="s">
        <v>1092</v>
      </c>
      <c r="H75" s="7" t="s">
        <v>1026</v>
      </c>
      <c r="I75" s="7" t="s">
        <v>1027</v>
      </c>
      <c r="J75" s="7" t="s">
        <v>1741</v>
      </c>
      <c r="K75" s="204" t="s">
        <v>1742</v>
      </c>
      <c r="L75" s="7" t="s">
        <v>3062</v>
      </c>
      <c r="M75" s="7" t="s">
        <v>1117</v>
      </c>
      <c r="N75" s="24">
        <v>1032433033</v>
      </c>
      <c r="O75" s="41"/>
      <c r="P75" s="7" t="s">
        <v>1062</v>
      </c>
      <c r="Q75" s="7" t="s">
        <v>1029</v>
      </c>
      <c r="R75" t="s">
        <v>1743</v>
      </c>
      <c r="T75" s="7"/>
      <c r="U75" s="7"/>
      <c r="V75" s="13"/>
      <c r="W75" s="7"/>
      <c r="X75" s="7"/>
      <c r="Y75" s="7"/>
      <c r="Z75" s="13">
        <v>3163322118</v>
      </c>
      <c r="AA75" s="13">
        <v>0</v>
      </c>
      <c r="AB75" s="35">
        <v>10</v>
      </c>
      <c r="AD75" s="28">
        <v>44252</v>
      </c>
      <c r="AE75" s="29">
        <v>44253</v>
      </c>
      <c r="AG75" s="9">
        <v>44555</v>
      </c>
      <c r="AH75" s="148">
        <f t="shared" si="9"/>
        <v>5500000</v>
      </c>
      <c r="AI75" s="147">
        <v>55000000</v>
      </c>
      <c r="AJ75" s="147"/>
      <c r="AK75" s="147"/>
      <c r="AL75" s="92" t="s">
        <v>1744</v>
      </c>
      <c r="AM75" s="7" t="s">
        <v>1083</v>
      </c>
      <c r="AN75" s="7">
        <v>363</v>
      </c>
      <c r="AO75" s="148" t="s">
        <v>1745</v>
      </c>
      <c r="AP75" s="148" t="s">
        <v>1746</v>
      </c>
      <c r="AQ75" s="7" t="s">
        <v>1031</v>
      </c>
      <c r="AR75" s="226" t="s">
        <v>1435</v>
      </c>
      <c r="AS75" s="217">
        <v>1</v>
      </c>
      <c r="AT75" s="7">
        <f>IFERROR(VLOOKUP(AS75,#REF!,2,0), )</f>
        <v>0</v>
      </c>
      <c r="AU75" s="7">
        <v>1</v>
      </c>
      <c r="AV75" s="7">
        <f>IFERROR(VLOOKUP(AU75,#REF!,2,0), )</f>
        <v>0</v>
      </c>
      <c r="AW75" s="7">
        <v>2045</v>
      </c>
      <c r="AX75" s="7">
        <f>IFERROR(VLOOKUP(AW75,#REF!,2,0), )</f>
        <v>0</v>
      </c>
      <c r="AY75" s="13"/>
      <c r="AZ75" s="13"/>
      <c r="BA75" s="13">
        <v>1</v>
      </c>
      <c r="BB75" s="13"/>
      <c r="BC75" s="13"/>
      <c r="BD75" s="13"/>
      <c r="BE75" s="13"/>
      <c r="BF75" s="218">
        <v>44463</v>
      </c>
      <c r="BG75" s="218"/>
      <c r="BH75" s="218"/>
      <c r="BI75" s="218"/>
      <c r="BJ75" s="218"/>
      <c r="BK75" s="218"/>
      <c r="BL75" s="218"/>
      <c r="BM75" s="218"/>
      <c r="BN75" s="218"/>
      <c r="BO75" s="218"/>
      <c r="BP75" s="5" t="s">
        <v>1028</v>
      </c>
      <c r="BQ75" s="217">
        <v>1032439927</v>
      </c>
      <c r="BR75" s="148" t="s">
        <v>1747</v>
      </c>
      <c r="BS75" s="148"/>
      <c r="BT75" s="217"/>
      <c r="BU75" s="148"/>
      <c r="BV75" s="148"/>
      <c r="BW75" s="148"/>
      <c r="BX75" s="148"/>
      <c r="BY75" s="148"/>
      <c r="BZ75" s="217"/>
      <c r="CA75" s="147">
        <v>0</v>
      </c>
      <c r="CB75" s="217">
        <v>0</v>
      </c>
      <c r="CC75" s="217">
        <v>0</v>
      </c>
      <c r="CD75" s="219"/>
      <c r="CE75" s="148"/>
      <c r="CF75" s="148"/>
      <c r="CG75" s="148"/>
      <c r="CH75" s="217"/>
      <c r="CI75" s="217"/>
      <c r="CJ75" s="219"/>
      <c r="CK75" s="148"/>
      <c r="CL75" s="148"/>
      <c r="CM75" s="148"/>
      <c r="CN75" s="148"/>
      <c r="CO75" s="217"/>
      <c r="CP75" s="219"/>
      <c r="CQ75" s="5">
        <f t="shared" si="10"/>
        <v>0</v>
      </c>
      <c r="CR75" s="21">
        <f t="shared" si="7"/>
        <v>0</v>
      </c>
      <c r="CS75" s="21">
        <f t="shared" si="6"/>
        <v>0</v>
      </c>
      <c r="CT75" s="9">
        <v>44555</v>
      </c>
      <c r="CU75" s="5">
        <f t="shared" si="8"/>
        <v>55000000</v>
      </c>
      <c r="CV75" s="5"/>
      <c r="CW75" s="7"/>
      <c r="DF75"/>
      <c r="DG75" s="7" t="s">
        <v>1118</v>
      </c>
      <c r="DH75" s="7" t="s">
        <v>1038</v>
      </c>
      <c r="DJ75" s="7" t="s">
        <v>1119</v>
      </c>
    </row>
    <row r="76" spans="1:118" ht="25.5" customHeight="1" x14ac:dyDescent="0.25">
      <c r="A76" s="51" t="s">
        <v>635</v>
      </c>
      <c r="B76" s="7">
        <v>2021</v>
      </c>
      <c r="C76" s="11" t="s">
        <v>1748</v>
      </c>
      <c r="D76" s="46" t="s">
        <v>1749</v>
      </c>
      <c r="E76" s="73" t="s">
        <v>773</v>
      </c>
      <c r="G76" s="7" t="s">
        <v>1092</v>
      </c>
      <c r="H76" s="7" t="s">
        <v>1026</v>
      </c>
      <c r="I76" s="7" t="s">
        <v>1027</v>
      </c>
      <c r="J76" s="7" t="s">
        <v>1750</v>
      </c>
      <c r="K76" s="204" t="s">
        <v>1751</v>
      </c>
      <c r="L76" s="7" t="s">
        <v>3063</v>
      </c>
      <c r="M76" s="7" t="s">
        <v>1117</v>
      </c>
      <c r="N76" s="24">
        <v>1085271945</v>
      </c>
      <c r="O76" s="41"/>
      <c r="P76" t="s">
        <v>1115</v>
      </c>
      <c r="Q76" s="7" t="s">
        <v>1029</v>
      </c>
      <c r="R76" t="s">
        <v>1404</v>
      </c>
      <c r="T76" s="7"/>
      <c r="U76" s="7"/>
      <c r="V76" s="13"/>
      <c r="W76" s="7"/>
      <c r="X76" s="7"/>
      <c r="Y76" s="7"/>
      <c r="Z76" s="13">
        <v>3155401345</v>
      </c>
      <c r="AA76" s="13">
        <v>0</v>
      </c>
      <c r="AB76" s="35">
        <v>10</v>
      </c>
      <c r="AC76" s="7"/>
      <c r="AD76" s="28">
        <v>44252</v>
      </c>
      <c r="AE76" s="29">
        <v>44253</v>
      </c>
      <c r="AG76" s="9">
        <v>44555</v>
      </c>
      <c r="AH76" s="2">
        <f t="shared" si="9"/>
        <v>4361000</v>
      </c>
      <c r="AI76" s="33">
        <v>43610000</v>
      </c>
      <c r="AJ76" s="33"/>
      <c r="AK76" s="33"/>
      <c r="AL76" s="92" t="s">
        <v>1752</v>
      </c>
      <c r="AM76" s="7" t="s">
        <v>1083</v>
      </c>
      <c r="AN76" s="7">
        <v>366</v>
      </c>
      <c r="AO76" s="2" t="s">
        <v>1753</v>
      </c>
      <c r="AP76" s="2" t="s">
        <v>1754</v>
      </c>
      <c r="AQ76" s="7" t="s">
        <v>1031</v>
      </c>
      <c r="AR76" s="82" t="s">
        <v>1359</v>
      </c>
      <c r="AS76" s="15">
        <v>5</v>
      </c>
      <c r="AT76" s="7">
        <f>IFERROR(VLOOKUP(AS76,#REF!,2,0), )</f>
        <v>0</v>
      </c>
      <c r="AU76" s="7">
        <v>57</v>
      </c>
      <c r="AV76" s="7">
        <f>IFERROR(VLOOKUP(AU76,#REF!,2,0), )</f>
        <v>0</v>
      </c>
      <c r="AW76" s="7">
        <v>2169</v>
      </c>
      <c r="AX76" s="7">
        <f>IFERROR(VLOOKUP(AW76,#REF!,2,0), )</f>
        <v>0</v>
      </c>
      <c r="AY76" s="13"/>
      <c r="AZ76" s="13"/>
      <c r="BA76" s="13"/>
      <c r="BB76" s="13"/>
      <c r="BC76" s="13"/>
      <c r="BD76" s="13"/>
      <c r="BE76" s="13"/>
      <c r="BP76" s="5"/>
      <c r="CA76" s="33">
        <v>0</v>
      </c>
      <c r="CB76" s="15">
        <v>0</v>
      </c>
      <c r="CC76" s="15">
        <v>0</v>
      </c>
      <c r="CQ76" s="5">
        <f t="shared" si="10"/>
        <v>0</v>
      </c>
      <c r="CR76" s="21">
        <f t="shared" si="7"/>
        <v>0</v>
      </c>
      <c r="CS76" s="21">
        <f t="shared" si="6"/>
        <v>0</v>
      </c>
      <c r="CT76" s="34">
        <v>44555</v>
      </c>
      <c r="CU76" s="5">
        <f t="shared" si="8"/>
        <v>43610000</v>
      </c>
      <c r="CV76" s="5"/>
      <c r="CW76" s="7"/>
      <c r="DF76"/>
      <c r="DG76" s="7" t="s">
        <v>1118</v>
      </c>
      <c r="DH76" s="7" t="s">
        <v>1038</v>
      </c>
      <c r="DJ76" s="7" t="s">
        <v>1580</v>
      </c>
      <c r="DK76" s="37" t="s">
        <v>1581</v>
      </c>
      <c r="DL76" s="37" t="s">
        <v>1582</v>
      </c>
      <c r="DM76" s="9">
        <v>44377</v>
      </c>
      <c r="DN76" s="9"/>
    </row>
    <row r="77" spans="1:118" ht="25.5" customHeight="1" x14ac:dyDescent="0.25">
      <c r="A77" s="51" t="s">
        <v>636</v>
      </c>
      <c r="B77" s="7">
        <v>2021</v>
      </c>
      <c r="C77" s="11" t="s">
        <v>1755</v>
      </c>
      <c r="D77" s="46" t="s">
        <v>1756</v>
      </c>
      <c r="E77" s="73" t="s">
        <v>774</v>
      </c>
      <c r="G77" s="7" t="s">
        <v>1092</v>
      </c>
      <c r="H77" s="7" t="s">
        <v>1026</v>
      </c>
      <c r="I77" s="7" t="s">
        <v>1027</v>
      </c>
      <c r="J77" s="7" t="s">
        <v>1757</v>
      </c>
      <c r="K77" s="204" t="s">
        <v>1049</v>
      </c>
      <c r="L77" s="7" t="s">
        <v>3004</v>
      </c>
      <c r="M77" s="7" t="s">
        <v>1117</v>
      </c>
      <c r="N77" s="24">
        <v>91290518</v>
      </c>
      <c r="O77" s="41"/>
      <c r="P77" t="s">
        <v>1050</v>
      </c>
      <c r="Q77" s="7" t="s">
        <v>1029</v>
      </c>
      <c r="R77" t="s">
        <v>1758</v>
      </c>
      <c r="T77" s="7"/>
      <c r="U77" s="7"/>
      <c r="V77" s="13"/>
      <c r="W77" s="7"/>
      <c r="X77" s="7"/>
      <c r="Y77" s="7"/>
      <c r="Z77" s="13">
        <v>3015043534</v>
      </c>
      <c r="AA77" s="13">
        <v>0</v>
      </c>
      <c r="AB77" s="35">
        <v>10</v>
      </c>
      <c r="AD77" s="28">
        <v>44256</v>
      </c>
      <c r="AE77" s="29">
        <v>44257</v>
      </c>
      <c r="AG77" s="9">
        <v>44561</v>
      </c>
      <c r="AH77" s="2">
        <f t="shared" si="9"/>
        <v>4500000</v>
      </c>
      <c r="AI77" s="33">
        <v>45000000</v>
      </c>
      <c r="AJ77" s="33"/>
      <c r="AK77" s="33"/>
      <c r="AL77" s="92" t="s">
        <v>1759</v>
      </c>
      <c r="AM77" s="7" t="s">
        <v>1083</v>
      </c>
      <c r="AN77" s="7"/>
      <c r="AO77" s="2" t="s">
        <v>1760</v>
      </c>
      <c r="AP77" s="2" t="s">
        <v>1761</v>
      </c>
      <c r="AQ77" s="7" t="s">
        <v>1031</v>
      </c>
      <c r="AR77" s="82"/>
      <c r="AS77" s="15">
        <v>3</v>
      </c>
      <c r="AT77" s="7">
        <f>IFERROR(VLOOKUP(AS77,#REF!,2,0), )</f>
        <v>0</v>
      </c>
      <c r="AU77" s="7">
        <v>43</v>
      </c>
      <c r="AV77" s="7">
        <f>IFERROR(VLOOKUP(AU77,#REF!,2,0), )</f>
        <v>0</v>
      </c>
      <c r="AW77" s="7">
        <v>2164</v>
      </c>
      <c r="AX77" s="7">
        <f>IFERROR(VLOOKUP(AW77,#REF!,2,0), )</f>
        <v>0</v>
      </c>
      <c r="AY77" s="13">
        <v>1</v>
      </c>
      <c r="AZ77" s="13">
        <v>1</v>
      </c>
      <c r="BA77" s="13"/>
      <c r="BB77" s="13"/>
      <c r="BC77" s="13"/>
      <c r="BD77" s="13"/>
      <c r="BE77" s="13"/>
      <c r="BP77" s="5"/>
      <c r="CA77" s="33">
        <v>2250000</v>
      </c>
      <c r="CB77" s="15">
        <v>0</v>
      </c>
      <c r="CC77" s="15">
        <v>15</v>
      </c>
      <c r="CD77" s="49">
        <v>44577</v>
      </c>
      <c r="CQ77" s="5">
        <f t="shared" si="10"/>
        <v>2250000</v>
      </c>
      <c r="CR77" s="21">
        <f t="shared" si="7"/>
        <v>0</v>
      </c>
      <c r="CS77" s="21">
        <f t="shared" si="6"/>
        <v>15</v>
      </c>
      <c r="CT77" s="49">
        <v>44577</v>
      </c>
      <c r="CU77" s="5">
        <f t="shared" si="8"/>
        <v>47250000</v>
      </c>
      <c r="CV77" s="5"/>
      <c r="CW77" s="7"/>
      <c r="DF77"/>
      <c r="DG77" s="7" t="s">
        <v>1118</v>
      </c>
      <c r="DH77" s="7" t="s">
        <v>1038</v>
      </c>
      <c r="DJ77" s="7" t="s">
        <v>1119</v>
      </c>
      <c r="DK77" s="7" t="s">
        <v>1762</v>
      </c>
      <c r="DL77" s="37" t="s">
        <v>1763</v>
      </c>
      <c r="DM77" s="37" t="s">
        <v>1517</v>
      </c>
    </row>
    <row r="78" spans="1:118" ht="25.5" customHeight="1" x14ac:dyDescent="0.25">
      <c r="A78" s="51" t="s">
        <v>637</v>
      </c>
      <c r="B78" s="7">
        <v>2021</v>
      </c>
      <c r="C78" s="11" t="s">
        <v>1764</v>
      </c>
      <c r="D78" s="46" t="s">
        <v>1765</v>
      </c>
      <c r="E78" s="73" t="s">
        <v>775</v>
      </c>
      <c r="G78" s="7" t="s">
        <v>1092</v>
      </c>
      <c r="H78" s="7" t="s">
        <v>1026</v>
      </c>
      <c r="I78" s="7" t="s">
        <v>1027</v>
      </c>
      <c r="J78" s="7" t="s">
        <v>1766</v>
      </c>
      <c r="K78" s="204" t="s">
        <v>1767</v>
      </c>
      <c r="L78" s="7">
        <v>0</v>
      </c>
      <c r="M78" s="7" t="s">
        <v>1117</v>
      </c>
      <c r="N78" s="24">
        <v>1122783005</v>
      </c>
      <c r="O78" s="41"/>
      <c r="P78" t="s">
        <v>1768</v>
      </c>
      <c r="Q78" s="7" t="s">
        <v>1029</v>
      </c>
      <c r="R78" t="s">
        <v>1769</v>
      </c>
      <c r="T78" s="7"/>
      <c r="U78" s="7"/>
      <c r="V78" s="13"/>
      <c r="W78" s="7"/>
      <c r="X78" s="7"/>
      <c r="Y78" t="s">
        <v>1034</v>
      </c>
      <c r="Z78" s="13">
        <v>3117186674</v>
      </c>
      <c r="AA78" s="13">
        <v>0</v>
      </c>
      <c r="AB78" s="35">
        <v>8</v>
      </c>
      <c r="AC78" s="7"/>
      <c r="AD78" s="28">
        <v>44252</v>
      </c>
      <c r="AE78" s="29">
        <v>44253</v>
      </c>
      <c r="AG78" s="9">
        <v>44494</v>
      </c>
      <c r="AH78" s="2">
        <f t="shared" si="9"/>
        <v>5500000</v>
      </c>
      <c r="AI78" s="33">
        <v>44000000</v>
      </c>
      <c r="AJ78" s="33"/>
      <c r="AK78" s="33"/>
      <c r="AL78" s="92" t="s">
        <v>1770</v>
      </c>
      <c r="AM78" s="7" t="s">
        <v>1083</v>
      </c>
      <c r="AN78" s="7">
        <v>364</v>
      </c>
      <c r="AO78" s="2" t="s">
        <v>1771</v>
      </c>
      <c r="AP78" s="2" t="s">
        <v>1772</v>
      </c>
      <c r="AQ78" s="7" t="s">
        <v>1031</v>
      </c>
      <c r="AR78" s="82" t="s">
        <v>1773</v>
      </c>
      <c r="AS78" s="15">
        <v>1</v>
      </c>
      <c r="AT78" s="7">
        <f>IFERROR(VLOOKUP(AS78,#REF!,2,0), )</f>
        <v>0</v>
      </c>
      <c r="AU78" s="7">
        <v>6</v>
      </c>
      <c r="AV78" s="7">
        <f>IFERROR(VLOOKUP(AU78,#REF!,2,0), )</f>
        <v>0</v>
      </c>
      <c r="AW78" s="7">
        <v>2113</v>
      </c>
      <c r="AX78" s="7">
        <f>IFERROR(VLOOKUP(AW78,#REF!,2,0), )</f>
        <v>0</v>
      </c>
      <c r="AY78" s="13">
        <v>1</v>
      </c>
      <c r="AZ78" s="13">
        <v>1</v>
      </c>
      <c r="BA78" s="13"/>
      <c r="BB78" s="13"/>
      <c r="BC78" s="13"/>
      <c r="BD78" s="13"/>
      <c r="BE78" s="13"/>
      <c r="BP78" s="5"/>
      <c r="CA78" s="33">
        <v>10816667</v>
      </c>
      <c r="CB78" s="15">
        <v>1</v>
      </c>
      <c r="CC78" s="15">
        <v>29</v>
      </c>
      <c r="CD78" s="49">
        <v>44554</v>
      </c>
      <c r="CQ78" s="5">
        <f t="shared" si="10"/>
        <v>10816667</v>
      </c>
      <c r="CR78" s="21">
        <f t="shared" si="7"/>
        <v>1</v>
      </c>
      <c r="CS78" s="21">
        <f t="shared" si="6"/>
        <v>29</v>
      </c>
      <c r="CT78" s="34">
        <v>44554</v>
      </c>
      <c r="CU78" s="5">
        <f t="shared" si="8"/>
        <v>54816667</v>
      </c>
      <c r="CV78" s="5"/>
      <c r="CW78" s="7"/>
      <c r="DF78"/>
      <c r="DG78" s="7" t="s">
        <v>1118</v>
      </c>
      <c r="DH78" s="7" t="s">
        <v>1038</v>
      </c>
      <c r="DJ78" s="7" t="s">
        <v>1774</v>
      </c>
    </row>
    <row r="79" spans="1:118" ht="25.5" customHeight="1" x14ac:dyDescent="0.25">
      <c r="A79" s="51" t="s">
        <v>639</v>
      </c>
      <c r="B79" s="7">
        <v>2021</v>
      </c>
      <c r="C79" s="11" t="s">
        <v>1775</v>
      </c>
      <c r="D79" s="46" t="s">
        <v>1776</v>
      </c>
      <c r="E79" s="73" t="s">
        <v>776</v>
      </c>
      <c r="G79" s="7" t="s">
        <v>1092</v>
      </c>
      <c r="H79" s="7" t="s">
        <v>1026</v>
      </c>
      <c r="I79" s="7" t="s">
        <v>1027</v>
      </c>
      <c r="J79" s="7" t="s">
        <v>1777</v>
      </c>
      <c r="K79" s="204" t="s">
        <v>1778</v>
      </c>
      <c r="L79" s="7" t="s">
        <v>3064</v>
      </c>
      <c r="M79" s="7" t="s">
        <v>1117</v>
      </c>
      <c r="N79" s="24">
        <v>79745503</v>
      </c>
      <c r="O79" s="41"/>
      <c r="P79" s="7" t="s">
        <v>1062</v>
      </c>
      <c r="Q79" s="7" t="s">
        <v>1029</v>
      </c>
      <c r="R79" t="s">
        <v>1779</v>
      </c>
      <c r="T79" s="7"/>
      <c r="U79" s="7"/>
      <c r="V79" s="13"/>
      <c r="W79" s="7"/>
      <c r="X79" s="7"/>
      <c r="Y79" s="7"/>
      <c r="Z79" s="13">
        <v>3138902934</v>
      </c>
      <c r="AA79" s="13">
        <v>0</v>
      </c>
      <c r="AB79" s="35">
        <v>8</v>
      </c>
      <c r="AD79" s="28">
        <v>44253</v>
      </c>
      <c r="AE79" s="29">
        <v>44256</v>
      </c>
      <c r="AG79" s="9">
        <v>44500</v>
      </c>
      <c r="AH79" s="2">
        <f t="shared" si="9"/>
        <v>4250000</v>
      </c>
      <c r="AI79" s="33">
        <v>34000000</v>
      </c>
      <c r="AJ79" s="33"/>
      <c r="AK79" s="33"/>
      <c r="AL79" s="92" t="s">
        <v>1780</v>
      </c>
      <c r="AM79" s="7" t="s">
        <v>1083</v>
      </c>
      <c r="AN79" s="7">
        <v>367</v>
      </c>
      <c r="AO79" s="2" t="s">
        <v>1781</v>
      </c>
      <c r="AP79" s="2" t="s">
        <v>1782</v>
      </c>
      <c r="AQ79" s="7" t="s">
        <v>1031</v>
      </c>
      <c r="AR79" s="82" t="s">
        <v>1783</v>
      </c>
      <c r="AS79" s="15">
        <v>1</v>
      </c>
      <c r="AT79" s="7">
        <f>IFERROR(VLOOKUP(AS79,#REF!,2,0), )</f>
        <v>0</v>
      </c>
      <c r="AU79" s="7">
        <v>33</v>
      </c>
      <c r="AV79" s="7">
        <f>IFERROR(VLOOKUP(AU79,#REF!,2,0), )</f>
        <v>0</v>
      </c>
      <c r="AW79" s="7">
        <v>2139</v>
      </c>
      <c r="AX79" s="7">
        <f>IFERROR(VLOOKUP(AW79,#REF!,2,0), )</f>
        <v>0</v>
      </c>
      <c r="AY79" s="13">
        <v>1</v>
      </c>
      <c r="AZ79" s="13">
        <v>1</v>
      </c>
      <c r="BA79" s="13">
        <v>1</v>
      </c>
      <c r="BB79" s="13"/>
      <c r="BC79" s="13"/>
      <c r="BD79" s="13"/>
      <c r="BE79" s="13"/>
      <c r="BF79" s="19">
        <v>44490</v>
      </c>
      <c r="BP79" s="5" t="s">
        <v>1028</v>
      </c>
      <c r="BQ79" s="15">
        <v>1026293275</v>
      </c>
      <c r="BR79" s="2" t="s">
        <v>1155</v>
      </c>
      <c r="CA79" s="33">
        <v>8500000</v>
      </c>
      <c r="CB79" s="15">
        <v>2</v>
      </c>
      <c r="CC79" s="15">
        <v>0</v>
      </c>
      <c r="CD79" s="49">
        <v>44561</v>
      </c>
      <c r="CQ79" s="5">
        <f t="shared" si="10"/>
        <v>8500000</v>
      </c>
      <c r="CR79" s="21">
        <f t="shared" si="7"/>
        <v>2</v>
      </c>
      <c r="CS79" s="21">
        <f t="shared" si="6"/>
        <v>0</v>
      </c>
      <c r="CT79" s="49">
        <v>44561</v>
      </c>
      <c r="CU79" s="5">
        <f t="shared" si="8"/>
        <v>42500000</v>
      </c>
      <c r="CV79" s="5"/>
      <c r="CW79" s="7"/>
      <c r="DF79"/>
      <c r="DG79" s="7" t="s">
        <v>1118</v>
      </c>
      <c r="DH79" s="7" t="s">
        <v>1038</v>
      </c>
      <c r="DJ79" s="7" t="s">
        <v>1204</v>
      </c>
      <c r="DK79" s="7" t="s">
        <v>1333</v>
      </c>
      <c r="DL79" s="37" t="s">
        <v>1784</v>
      </c>
      <c r="DM79" s="37" t="s">
        <v>1785</v>
      </c>
    </row>
    <row r="80" spans="1:118" ht="25.5" customHeight="1" x14ac:dyDescent="0.25">
      <c r="A80" s="51" t="s">
        <v>640</v>
      </c>
      <c r="B80" s="7">
        <v>2021</v>
      </c>
      <c r="C80" s="11" t="s">
        <v>1786</v>
      </c>
      <c r="D80" s="46" t="s">
        <v>1787</v>
      </c>
      <c r="E80" s="73" t="s">
        <v>777</v>
      </c>
      <c r="G80" s="7" t="s">
        <v>1092</v>
      </c>
      <c r="H80" s="7" t="s">
        <v>1026</v>
      </c>
      <c r="I80" s="7" t="s">
        <v>1027</v>
      </c>
      <c r="J80" s="7" t="s">
        <v>1788</v>
      </c>
      <c r="K80" s="204" t="s">
        <v>1789</v>
      </c>
      <c r="L80" s="7" t="s">
        <v>3065</v>
      </c>
      <c r="M80" s="7" t="s">
        <v>1117</v>
      </c>
      <c r="N80" s="24">
        <v>53077776</v>
      </c>
      <c r="O80" s="41"/>
      <c r="P80" s="7" t="s">
        <v>1062</v>
      </c>
      <c r="Q80" s="7" t="s">
        <v>1029</v>
      </c>
      <c r="R80" t="s">
        <v>1790</v>
      </c>
      <c r="T80" s="7"/>
      <c r="U80" s="7"/>
      <c r="V80" s="13"/>
      <c r="W80" s="7"/>
      <c r="X80" s="7"/>
      <c r="Y80" s="7"/>
      <c r="Z80" s="13">
        <v>3022873836</v>
      </c>
      <c r="AA80" s="13">
        <v>0</v>
      </c>
      <c r="AB80" s="35">
        <v>5</v>
      </c>
      <c r="AC80" s="7"/>
      <c r="AD80" s="28">
        <v>44253</v>
      </c>
      <c r="AE80" s="29">
        <v>44254</v>
      </c>
      <c r="AG80" s="9">
        <v>44403</v>
      </c>
      <c r="AH80" s="2">
        <f t="shared" si="9"/>
        <v>4400000</v>
      </c>
      <c r="AI80" s="33">
        <v>22000000</v>
      </c>
      <c r="AJ80" s="33"/>
      <c r="AK80" s="33"/>
      <c r="AL80" s="92" t="s">
        <v>1791</v>
      </c>
      <c r="AM80" s="7" t="s">
        <v>1083</v>
      </c>
      <c r="AN80" s="7">
        <v>368</v>
      </c>
      <c r="AO80" s="2" t="s">
        <v>1792</v>
      </c>
      <c r="AP80" s="2" t="s">
        <v>1754</v>
      </c>
      <c r="AQ80" s="7" t="s">
        <v>1031</v>
      </c>
      <c r="AR80" s="82" t="s">
        <v>1359</v>
      </c>
      <c r="AS80" s="15">
        <v>5</v>
      </c>
      <c r="AT80" s="7">
        <f>IFERROR(VLOOKUP(AS80,#REF!,2,0), )</f>
        <v>0</v>
      </c>
      <c r="AU80" s="7">
        <v>57</v>
      </c>
      <c r="AV80" s="7">
        <f>IFERROR(VLOOKUP(AU80,#REF!,2,0), )</f>
        <v>0</v>
      </c>
      <c r="AW80" s="7">
        <v>2169</v>
      </c>
      <c r="AX80" s="7">
        <f>IFERROR(VLOOKUP(AW80,#REF!,2,0), )</f>
        <v>0</v>
      </c>
      <c r="AY80" s="13"/>
      <c r="AZ80" s="13"/>
      <c r="BA80" s="13"/>
      <c r="BB80" s="13"/>
      <c r="BC80" s="13"/>
      <c r="BD80" s="13"/>
      <c r="BE80" s="13"/>
      <c r="BP80" s="5"/>
      <c r="CA80" s="33">
        <v>0</v>
      </c>
      <c r="CQ80" s="5">
        <f t="shared" si="10"/>
        <v>0</v>
      </c>
      <c r="CR80" s="21">
        <f t="shared" si="7"/>
        <v>0</v>
      </c>
      <c r="CS80" s="21">
        <f t="shared" si="6"/>
        <v>0</v>
      </c>
      <c r="CT80" s="9">
        <v>44403</v>
      </c>
      <c r="CU80" s="5">
        <f t="shared" si="8"/>
        <v>22000000</v>
      </c>
      <c r="CV80" s="5"/>
      <c r="CW80" s="7"/>
      <c r="DF80"/>
      <c r="DG80" s="7" t="s">
        <v>1118</v>
      </c>
      <c r="DH80" s="7" t="s">
        <v>1038</v>
      </c>
      <c r="DJ80" s="7" t="s">
        <v>1580</v>
      </c>
      <c r="DK80" s="7" t="s">
        <v>1461</v>
      </c>
      <c r="DL80" s="37" t="s">
        <v>1418</v>
      </c>
      <c r="DM80" s="37" t="s">
        <v>1419</v>
      </c>
    </row>
    <row r="81" spans="1:118" ht="25.5" customHeight="1" x14ac:dyDescent="0.25">
      <c r="A81" s="51" t="s">
        <v>641</v>
      </c>
      <c r="B81" s="7">
        <v>2021</v>
      </c>
      <c r="C81" s="11" t="s">
        <v>1793</v>
      </c>
      <c r="D81" s="46" t="s">
        <v>1794</v>
      </c>
      <c r="E81" s="73" t="s">
        <v>778</v>
      </c>
      <c r="G81" s="7" t="s">
        <v>1092</v>
      </c>
      <c r="H81" s="7" t="s">
        <v>1026</v>
      </c>
      <c r="I81" s="7" t="s">
        <v>1027</v>
      </c>
      <c r="J81" s="7" t="s">
        <v>1795</v>
      </c>
      <c r="K81" s="204" t="s">
        <v>1796</v>
      </c>
      <c r="L81" s="7" t="s">
        <v>3066</v>
      </c>
      <c r="M81" s="7" t="s">
        <v>1117</v>
      </c>
      <c r="N81" s="24">
        <v>1030539568</v>
      </c>
      <c r="O81" s="41"/>
      <c r="P81" s="7" t="s">
        <v>1062</v>
      </c>
      <c r="Q81" s="7" t="s">
        <v>1029</v>
      </c>
      <c r="R81" t="s">
        <v>1797</v>
      </c>
      <c r="T81" s="7"/>
      <c r="U81" s="7"/>
      <c r="V81" s="13"/>
      <c r="W81" s="7"/>
      <c r="X81" s="7"/>
      <c r="Y81" s="7"/>
      <c r="Z81" s="13">
        <v>3203159060</v>
      </c>
      <c r="AA81" s="13">
        <v>0</v>
      </c>
      <c r="AB81" s="35">
        <v>8</v>
      </c>
      <c r="AD81" s="28">
        <v>44253</v>
      </c>
      <c r="AE81" s="29">
        <v>44256</v>
      </c>
      <c r="AG81" s="9">
        <v>44500</v>
      </c>
      <c r="AH81" s="2">
        <f t="shared" si="9"/>
        <v>2200000</v>
      </c>
      <c r="AI81" s="33">
        <v>17600000</v>
      </c>
      <c r="AJ81" s="33"/>
      <c r="AK81" s="33"/>
      <c r="AL81" s="92" t="s">
        <v>1798</v>
      </c>
      <c r="AM81" s="7" t="s">
        <v>1083</v>
      </c>
      <c r="AN81" s="7"/>
      <c r="AO81" s="2" t="s">
        <v>1799</v>
      </c>
      <c r="AP81" s="2" t="s">
        <v>1782</v>
      </c>
      <c r="AQ81" s="7" t="s">
        <v>1031</v>
      </c>
      <c r="AR81" s="82" t="s">
        <v>1731</v>
      </c>
      <c r="AS81" s="15">
        <v>3</v>
      </c>
      <c r="AT81" s="7">
        <f>IFERROR(VLOOKUP(AS81,#REF!,2,0), )</f>
        <v>0</v>
      </c>
      <c r="AU81" s="7">
        <v>45</v>
      </c>
      <c r="AV81" s="7">
        <f>IFERROR(VLOOKUP(AU81,#REF!,2,0), )</f>
        <v>0</v>
      </c>
      <c r="AW81" s="7">
        <v>2152</v>
      </c>
      <c r="AX81" s="7">
        <f>IFERROR(VLOOKUP(AW81,#REF!,2,0), )</f>
        <v>0</v>
      </c>
      <c r="AY81" s="13"/>
      <c r="AZ81" s="13"/>
      <c r="BA81" s="13"/>
      <c r="BB81" s="13"/>
      <c r="BC81" s="13"/>
      <c r="BD81" s="13"/>
      <c r="BE81" s="13"/>
      <c r="BP81" s="5"/>
      <c r="CA81" s="33">
        <v>0</v>
      </c>
      <c r="CQ81" s="5">
        <f t="shared" si="10"/>
        <v>0</v>
      </c>
      <c r="CR81" s="21">
        <f t="shared" si="7"/>
        <v>0</v>
      </c>
      <c r="CS81" s="21">
        <f t="shared" si="6"/>
        <v>0</v>
      </c>
      <c r="CT81" s="9">
        <v>44500</v>
      </c>
      <c r="CU81" s="5">
        <f t="shared" si="8"/>
        <v>17600000</v>
      </c>
      <c r="CV81" s="5"/>
      <c r="CW81" s="7"/>
      <c r="DF81"/>
      <c r="DG81" s="7" t="s">
        <v>1118</v>
      </c>
      <c r="DH81" s="7" t="s">
        <v>1038</v>
      </c>
      <c r="DJ81" s="7" t="s">
        <v>1774</v>
      </c>
      <c r="DK81" s="7" t="s">
        <v>1800</v>
      </c>
      <c r="DL81" s="37" t="s">
        <v>1418</v>
      </c>
      <c r="DM81" s="37" t="s">
        <v>1419</v>
      </c>
    </row>
    <row r="82" spans="1:118" ht="25.5" customHeight="1" x14ac:dyDescent="0.25">
      <c r="A82" s="51" t="s">
        <v>642</v>
      </c>
      <c r="B82" s="7">
        <v>2021</v>
      </c>
      <c r="C82" s="11" t="s">
        <v>1801</v>
      </c>
      <c r="D82" s="46" t="s">
        <v>1802</v>
      </c>
      <c r="E82" s="73" t="s">
        <v>779</v>
      </c>
      <c r="G82" s="7" t="s">
        <v>1092</v>
      </c>
      <c r="H82" s="7" t="s">
        <v>1026</v>
      </c>
      <c r="I82" s="7" t="s">
        <v>1027</v>
      </c>
      <c r="J82" s="7" t="s">
        <v>1803</v>
      </c>
      <c r="K82" s="204" t="s">
        <v>1804</v>
      </c>
      <c r="L82" s="7" t="s">
        <v>3067</v>
      </c>
      <c r="M82" s="7" t="s">
        <v>1117</v>
      </c>
      <c r="N82" s="24">
        <v>1014205607</v>
      </c>
      <c r="O82" s="41"/>
      <c r="P82" s="7" t="s">
        <v>1062</v>
      </c>
      <c r="Q82" s="7" t="s">
        <v>1029</v>
      </c>
      <c r="R82" t="s">
        <v>1805</v>
      </c>
      <c r="T82" s="7"/>
      <c r="U82" s="7"/>
      <c r="V82" s="13"/>
      <c r="W82" s="7"/>
      <c r="X82" s="7"/>
      <c r="Y82" s="7"/>
      <c r="Z82" s="13">
        <v>3007892367</v>
      </c>
      <c r="AA82" s="13">
        <v>0</v>
      </c>
      <c r="AB82" s="35">
        <v>8</v>
      </c>
      <c r="AC82" s="7"/>
      <c r="AD82" s="28">
        <v>44253</v>
      </c>
      <c r="AE82" s="29">
        <v>44256</v>
      </c>
      <c r="AG82" s="9">
        <v>44500</v>
      </c>
      <c r="AH82" s="2">
        <f t="shared" si="9"/>
        <v>3500000</v>
      </c>
      <c r="AI82" s="33">
        <v>28000000</v>
      </c>
      <c r="AJ82" s="33"/>
      <c r="AK82" s="33"/>
      <c r="AL82" s="92" t="s">
        <v>1806</v>
      </c>
      <c r="AM82" s="7" t="s">
        <v>1083</v>
      </c>
      <c r="AN82" s="7">
        <v>370</v>
      </c>
      <c r="AO82" s="2" t="s">
        <v>1807</v>
      </c>
      <c r="AP82" s="2" t="s">
        <v>1754</v>
      </c>
      <c r="AQ82" s="7" t="s">
        <v>1031</v>
      </c>
      <c r="AR82" s="82" t="s">
        <v>1453</v>
      </c>
      <c r="AS82" s="15">
        <v>3</v>
      </c>
      <c r="AT82" s="7">
        <f>IFERROR(VLOOKUP(AS82,#REF!,2,0), )</f>
        <v>0</v>
      </c>
      <c r="AU82" s="7">
        <v>43</v>
      </c>
      <c r="AV82" s="7">
        <f>IFERROR(VLOOKUP(AU82,#REF!,2,0), )</f>
        <v>0</v>
      </c>
      <c r="AW82" s="7">
        <v>2164</v>
      </c>
      <c r="AX82" s="7">
        <f>IFERROR(VLOOKUP(AW82,#REF!,2,0), )</f>
        <v>0</v>
      </c>
      <c r="AY82" s="13">
        <v>1</v>
      </c>
      <c r="AZ82" s="13">
        <v>1</v>
      </c>
      <c r="BA82" s="13"/>
      <c r="BB82" s="13"/>
      <c r="BC82" s="13"/>
      <c r="BD82" s="13"/>
      <c r="BE82" s="13"/>
      <c r="BP82" s="5"/>
      <c r="CA82" s="33">
        <v>8516666</v>
      </c>
      <c r="CB82" s="15">
        <v>2</v>
      </c>
      <c r="CC82" s="15">
        <v>13</v>
      </c>
      <c r="CD82" s="49">
        <v>44574</v>
      </c>
      <c r="CQ82" s="5">
        <f t="shared" si="10"/>
        <v>8516666</v>
      </c>
      <c r="CR82" s="21">
        <f t="shared" si="7"/>
        <v>2</v>
      </c>
      <c r="CS82" s="21">
        <f t="shared" si="6"/>
        <v>13</v>
      </c>
      <c r="CT82" s="49">
        <v>44574</v>
      </c>
      <c r="CU82" s="5">
        <f t="shared" si="8"/>
        <v>36516666</v>
      </c>
      <c r="CV82" s="5"/>
      <c r="CW82" s="7"/>
      <c r="DF82"/>
      <c r="DG82" s="7" t="s">
        <v>1118</v>
      </c>
      <c r="DH82" s="7" t="s">
        <v>1038</v>
      </c>
      <c r="DJ82" s="7" t="s">
        <v>698</v>
      </c>
    </row>
    <row r="83" spans="1:118" ht="25.5" customHeight="1" x14ac:dyDescent="0.25">
      <c r="A83" s="51" t="s">
        <v>643</v>
      </c>
      <c r="B83" s="7">
        <v>2021</v>
      </c>
      <c r="C83" s="11" t="s">
        <v>1808</v>
      </c>
      <c r="D83" s="46" t="s">
        <v>1809</v>
      </c>
      <c r="E83" s="73" t="s">
        <v>780</v>
      </c>
      <c r="G83" s="7" t="s">
        <v>1092</v>
      </c>
      <c r="H83" s="7" t="s">
        <v>1026</v>
      </c>
      <c r="I83" s="7" t="s">
        <v>1027</v>
      </c>
      <c r="J83" s="7" t="s">
        <v>1810</v>
      </c>
      <c r="K83" s="204" t="s">
        <v>1058</v>
      </c>
      <c r="L83" s="7" t="s">
        <v>657</v>
      </c>
      <c r="M83" s="7" t="s">
        <v>1117</v>
      </c>
      <c r="N83" s="24">
        <v>1085896630</v>
      </c>
      <c r="O83" s="41"/>
      <c r="P83" t="s">
        <v>1719</v>
      </c>
      <c r="Q83" s="7" t="s">
        <v>1029</v>
      </c>
      <c r="R83" t="str">
        <f>UPPER(R82)</f>
        <v>TECNOL. ADMIN. MUNICIPALES</v>
      </c>
      <c r="T83" s="7"/>
      <c r="U83" s="7"/>
      <c r="V83" s="13"/>
      <c r="W83" s="7"/>
      <c r="X83" s="7"/>
      <c r="Y83" s="7"/>
      <c r="Z83" s="13">
        <v>3016130931</v>
      </c>
      <c r="AA83" s="13">
        <v>0</v>
      </c>
      <c r="AB83" s="35">
        <v>10</v>
      </c>
      <c r="AD83" s="28">
        <v>44253</v>
      </c>
      <c r="AE83" s="29">
        <v>44256</v>
      </c>
      <c r="AG83" s="9">
        <v>44561</v>
      </c>
      <c r="AH83" s="2">
        <f t="shared" si="9"/>
        <v>5000000</v>
      </c>
      <c r="AI83" s="33">
        <v>50000000</v>
      </c>
      <c r="AJ83" s="33"/>
      <c r="AK83" s="33"/>
      <c r="AL83" s="92" t="s">
        <v>1811</v>
      </c>
      <c r="AM83" s="7" t="s">
        <v>1083</v>
      </c>
      <c r="AN83" s="7"/>
      <c r="AO83" s="2" t="s">
        <v>1812</v>
      </c>
      <c r="AP83" s="2" t="s">
        <v>1782</v>
      </c>
      <c r="AQ83" s="7" t="s">
        <v>1031</v>
      </c>
      <c r="AR83" s="82"/>
      <c r="AT83" s="7">
        <f>IFERROR(VLOOKUP(AS83,#REF!,2,0), )</f>
        <v>0</v>
      </c>
      <c r="AU83" s="7">
        <v>49</v>
      </c>
      <c r="AV83" s="7">
        <f>IFERROR(VLOOKUP(AU83,#REF!,2,0), )</f>
        <v>0</v>
      </c>
      <c r="AW83" s="7">
        <v>2154</v>
      </c>
      <c r="AX83" s="7">
        <f>IFERROR(VLOOKUP(AW83,#REF!,2,0), )</f>
        <v>0</v>
      </c>
      <c r="AY83" s="13"/>
      <c r="AZ83" s="13"/>
      <c r="BA83" s="13"/>
      <c r="BB83" s="13"/>
      <c r="BC83" s="13"/>
      <c r="BD83" s="13"/>
      <c r="BE83" s="13"/>
      <c r="BP83" s="5"/>
      <c r="CA83" s="147">
        <v>0</v>
      </c>
      <c r="CC83" s="217"/>
      <c r="CD83" s="219"/>
      <c r="CQ83" s="5">
        <f t="shared" si="10"/>
        <v>0</v>
      </c>
      <c r="CR83" s="21">
        <f t="shared" si="7"/>
        <v>0</v>
      </c>
      <c r="CS83" s="21">
        <f t="shared" si="6"/>
        <v>0</v>
      </c>
      <c r="CT83" s="9">
        <v>44561</v>
      </c>
      <c r="CU83" s="5">
        <f t="shared" si="8"/>
        <v>50000000</v>
      </c>
      <c r="CV83" s="5"/>
      <c r="CW83" s="7"/>
      <c r="DF83"/>
      <c r="DG83" s="7" t="s">
        <v>1118</v>
      </c>
      <c r="DH83" s="7" t="s">
        <v>1038</v>
      </c>
      <c r="DJ83" s="7" t="s">
        <v>1119</v>
      </c>
      <c r="DK83" s="7" t="s">
        <v>1333</v>
      </c>
      <c r="DL83" s="37" t="s">
        <v>1784</v>
      </c>
      <c r="DM83" s="37" t="s">
        <v>1785</v>
      </c>
    </row>
    <row r="84" spans="1:118" ht="25.5" customHeight="1" x14ac:dyDescent="0.25">
      <c r="A84" s="51" t="s">
        <v>644</v>
      </c>
      <c r="B84" s="7">
        <v>2021</v>
      </c>
      <c r="C84" s="11" t="s">
        <v>1813</v>
      </c>
      <c r="D84" s="46" t="s">
        <v>1814</v>
      </c>
      <c r="E84" s="73" t="s">
        <v>781</v>
      </c>
      <c r="G84" s="7" t="s">
        <v>1092</v>
      </c>
      <c r="H84" s="7" t="s">
        <v>1026</v>
      </c>
      <c r="I84" s="7" t="s">
        <v>1027</v>
      </c>
      <c r="J84" s="7" t="s">
        <v>1815</v>
      </c>
      <c r="K84" s="204" t="s">
        <v>1816</v>
      </c>
      <c r="L84" s="7" t="s">
        <v>3068</v>
      </c>
      <c r="M84" s="7" t="s">
        <v>1117</v>
      </c>
      <c r="N84" s="24">
        <v>80761231</v>
      </c>
      <c r="O84" s="41"/>
      <c r="P84" s="7" t="s">
        <v>1062</v>
      </c>
      <c r="Q84" s="7" t="s">
        <v>1029</v>
      </c>
      <c r="R84" t="s">
        <v>1356</v>
      </c>
      <c r="T84" s="7"/>
      <c r="U84" s="7"/>
      <c r="V84" s="13"/>
      <c r="W84" s="7"/>
      <c r="X84" s="7"/>
      <c r="Y84" s="7"/>
      <c r="Z84" s="13">
        <v>3144790579</v>
      </c>
      <c r="AA84" s="13">
        <v>0</v>
      </c>
      <c r="AB84" s="35">
        <v>8</v>
      </c>
      <c r="AC84" s="7"/>
      <c r="AD84" s="28">
        <v>44256</v>
      </c>
      <c r="AE84" s="29">
        <v>44257</v>
      </c>
      <c r="AG84" s="9">
        <v>44501</v>
      </c>
      <c r="AH84" s="2">
        <f t="shared" si="9"/>
        <v>4361000</v>
      </c>
      <c r="AI84" s="33">
        <v>34888000</v>
      </c>
      <c r="AJ84" s="33"/>
      <c r="AK84" s="33"/>
      <c r="AL84" s="92" t="s">
        <v>1817</v>
      </c>
      <c r="AM84" s="7" t="s">
        <v>1083</v>
      </c>
      <c r="AN84" s="7">
        <v>374</v>
      </c>
      <c r="AO84" s="2" t="s">
        <v>1818</v>
      </c>
      <c r="AP84" s="2" t="s">
        <v>1819</v>
      </c>
      <c r="AQ84" s="7" t="s">
        <v>1031</v>
      </c>
      <c r="AR84" s="82" t="s">
        <v>1820</v>
      </c>
      <c r="AS84" s="15">
        <v>2</v>
      </c>
      <c r="AT84" s="7">
        <f>IFERROR(VLOOKUP(AS84,#REF!,2,0), )</f>
        <v>0</v>
      </c>
      <c r="AU84" s="7">
        <v>38</v>
      </c>
      <c r="AV84" s="7">
        <f>IFERROR(VLOOKUP(AU84,#REF!,2,0), )</f>
        <v>0</v>
      </c>
      <c r="AW84" s="7">
        <v>2147</v>
      </c>
      <c r="AX84" s="7">
        <f>IFERROR(VLOOKUP(AW84,#REF!,2,0), )</f>
        <v>0</v>
      </c>
      <c r="AY84" s="13"/>
      <c r="AZ84" s="13"/>
      <c r="BA84" s="13"/>
      <c r="BB84" s="13"/>
      <c r="BC84" s="13"/>
      <c r="BD84" s="13"/>
      <c r="BE84" s="13"/>
      <c r="BP84" s="5"/>
      <c r="CA84" s="147">
        <v>0</v>
      </c>
      <c r="CC84" s="217"/>
      <c r="CD84" s="219"/>
      <c r="CQ84" s="5">
        <f t="shared" si="10"/>
        <v>0</v>
      </c>
      <c r="CR84" s="21">
        <f t="shared" si="7"/>
        <v>0</v>
      </c>
      <c r="CS84" s="21">
        <f t="shared" si="6"/>
        <v>0</v>
      </c>
      <c r="CT84" s="9">
        <v>44501</v>
      </c>
      <c r="CU84" s="5">
        <f t="shared" si="8"/>
        <v>34888000</v>
      </c>
      <c r="CV84" s="5"/>
      <c r="CW84" s="7"/>
      <c r="DF84"/>
      <c r="DG84" s="7" t="s">
        <v>1118</v>
      </c>
      <c r="DH84" s="7" t="s">
        <v>1038</v>
      </c>
      <c r="DJ84" s="7" t="s">
        <v>1119</v>
      </c>
      <c r="DK84" s="7" t="s">
        <v>1333</v>
      </c>
      <c r="DL84" s="37" t="s">
        <v>1418</v>
      </c>
      <c r="DM84" s="37" t="s">
        <v>1419</v>
      </c>
    </row>
    <row r="85" spans="1:118" s="175" customFormat="1" ht="25.5" customHeight="1" x14ac:dyDescent="0.25">
      <c r="A85" s="177" t="s">
        <v>645</v>
      </c>
      <c r="B85" s="176">
        <v>2021</v>
      </c>
      <c r="C85" s="178" t="s">
        <v>1821</v>
      </c>
      <c r="D85" s="179" t="s">
        <v>1822</v>
      </c>
      <c r="E85" s="180" t="s">
        <v>782</v>
      </c>
      <c r="F85" s="243"/>
      <c r="G85" s="176" t="s">
        <v>1092</v>
      </c>
      <c r="H85" s="176" t="s">
        <v>1026</v>
      </c>
      <c r="I85" s="176" t="s">
        <v>1027</v>
      </c>
      <c r="J85" s="176" t="s">
        <v>1823</v>
      </c>
      <c r="K85" s="205" t="s">
        <v>1824</v>
      </c>
      <c r="L85" s="176" t="s">
        <v>3069</v>
      </c>
      <c r="M85" s="176" t="s">
        <v>1117</v>
      </c>
      <c r="N85" s="181">
        <v>80222582</v>
      </c>
      <c r="O85" s="182"/>
      <c r="P85" s="176" t="s">
        <v>1062</v>
      </c>
      <c r="Q85" s="176" t="s">
        <v>1029</v>
      </c>
      <c r="R85" s="175" t="s">
        <v>1825</v>
      </c>
      <c r="T85" s="176"/>
      <c r="U85" s="176"/>
      <c r="V85" s="183"/>
      <c r="W85" s="176"/>
      <c r="X85" s="176"/>
      <c r="Y85" s="176"/>
      <c r="Z85" s="183">
        <v>3058159411</v>
      </c>
      <c r="AA85" s="183">
        <v>0</v>
      </c>
      <c r="AB85" s="184">
        <v>10</v>
      </c>
      <c r="AD85" s="185">
        <v>44253</v>
      </c>
      <c r="AE85" s="186">
        <v>44256</v>
      </c>
      <c r="AF85" s="176"/>
      <c r="AG85" s="187">
        <v>44561</v>
      </c>
      <c r="AH85" s="188">
        <f t="shared" si="9"/>
        <v>4361000</v>
      </c>
      <c r="AI85" s="189">
        <v>43610000</v>
      </c>
      <c r="AJ85" s="189"/>
      <c r="AK85" s="189"/>
      <c r="AL85" s="92" t="s">
        <v>1161</v>
      </c>
      <c r="AM85" s="175" t="s">
        <v>1161</v>
      </c>
      <c r="AN85" s="175" t="s">
        <v>1161</v>
      </c>
      <c r="AO85" s="175" t="s">
        <v>1161</v>
      </c>
      <c r="AP85" s="175" t="s">
        <v>1161</v>
      </c>
      <c r="AQ85" s="176" t="s">
        <v>1031</v>
      </c>
      <c r="AR85" s="175" t="s">
        <v>1161</v>
      </c>
      <c r="AS85" s="191">
        <v>0</v>
      </c>
      <c r="AT85" s="176">
        <f>IFERROR(VLOOKUP(AS85,#REF!,2,0), )</f>
        <v>0</v>
      </c>
      <c r="AU85" s="176">
        <v>55</v>
      </c>
      <c r="AV85" s="176">
        <f>IFERROR(VLOOKUP(AU85,#REF!,2,0), )</f>
        <v>0</v>
      </c>
      <c r="AW85" s="176">
        <v>2158</v>
      </c>
      <c r="AX85" s="176">
        <f>IFERROR(VLOOKUP(AW85,#REF!,2,0), )</f>
        <v>0</v>
      </c>
      <c r="AY85" s="183"/>
      <c r="AZ85" s="183"/>
      <c r="BA85" s="183"/>
      <c r="BB85" s="183"/>
      <c r="BC85" s="183">
        <v>1</v>
      </c>
      <c r="BD85" s="183"/>
      <c r="BE85" s="183"/>
      <c r="BF85" s="192"/>
      <c r="BG85" s="192"/>
      <c r="BH85" s="192"/>
      <c r="BI85" s="192"/>
      <c r="BJ85" s="192"/>
      <c r="BK85" s="192"/>
      <c r="BL85" s="192">
        <v>44256</v>
      </c>
      <c r="BM85" s="192"/>
      <c r="BN85" s="192"/>
      <c r="BO85" s="192"/>
      <c r="BP85" s="193"/>
      <c r="BQ85" s="191"/>
      <c r="BR85" s="188"/>
      <c r="BS85" s="188"/>
      <c r="BT85" s="191"/>
      <c r="BU85" s="188"/>
      <c r="BV85" s="188"/>
      <c r="BW85" s="188"/>
      <c r="BX85" s="188"/>
      <c r="BY85" s="188"/>
      <c r="BZ85" s="191"/>
      <c r="CA85" s="189">
        <v>0</v>
      </c>
      <c r="CB85" s="191"/>
      <c r="CC85" s="191"/>
      <c r="CD85" s="194"/>
      <c r="CE85" s="188"/>
      <c r="CF85" s="188"/>
      <c r="CG85" s="188"/>
      <c r="CH85" s="191"/>
      <c r="CI85" s="191"/>
      <c r="CJ85" s="194"/>
      <c r="CK85" s="188"/>
      <c r="CL85" s="188"/>
      <c r="CM85" s="188"/>
      <c r="CN85" s="188"/>
      <c r="CO85" s="191"/>
      <c r="CP85" s="194"/>
      <c r="CQ85" s="193">
        <f t="shared" si="10"/>
        <v>0</v>
      </c>
      <c r="CR85" s="195">
        <f t="shared" si="7"/>
        <v>0</v>
      </c>
      <c r="CS85" s="195">
        <f t="shared" si="6"/>
        <v>0</v>
      </c>
      <c r="CT85" s="192">
        <v>44256</v>
      </c>
      <c r="CU85" s="193">
        <f t="shared" si="8"/>
        <v>43610000</v>
      </c>
      <c r="CV85" s="193"/>
      <c r="CW85" s="193">
        <v>0</v>
      </c>
      <c r="CZ85" s="197"/>
      <c r="DA85" s="197"/>
      <c r="DB85" s="197"/>
      <c r="DC85" s="197"/>
      <c r="DD85" s="197"/>
      <c r="DE85" s="197"/>
      <c r="DG85" s="175" t="s">
        <v>1037</v>
      </c>
      <c r="DH85" s="175" t="s">
        <v>1037</v>
      </c>
      <c r="DJ85" s="176" t="s">
        <v>1204</v>
      </c>
      <c r="DK85" s="176"/>
      <c r="DL85" s="198"/>
      <c r="DM85" s="198"/>
      <c r="DN85" s="175" t="s">
        <v>1826</v>
      </c>
    </row>
    <row r="86" spans="1:118" ht="25.5" customHeight="1" x14ac:dyDescent="0.25">
      <c r="A86" s="51" t="s">
        <v>647</v>
      </c>
      <c r="B86" s="7">
        <v>2021</v>
      </c>
      <c r="C86" s="11" t="s">
        <v>1827</v>
      </c>
      <c r="D86" s="46" t="s">
        <v>1828</v>
      </c>
      <c r="E86" s="78" t="s">
        <v>783</v>
      </c>
      <c r="G86" s="7" t="s">
        <v>1092</v>
      </c>
      <c r="H86" s="7" t="s">
        <v>1026</v>
      </c>
      <c r="I86" s="7" t="s">
        <v>1027</v>
      </c>
      <c r="J86" s="7" t="s">
        <v>1829</v>
      </c>
      <c r="K86" s="204" t="s">
        <v>1057</v>
      </c>
      <c r="L86" s="7" t="s">
        <v>670</v>
      </c>
      <c r="M86" s="7" t="s">
        <v>1117</v>
      </c>
      <c r="N86" s="24">
        <v>1121834435</v>
      </c>
      <c r="O86" s="41"/>
      <c r="P86" t="s">
        <v>1111</v>
      </c>
      <c r="Q86" s="7" t="s">
        <v>1029</v>
      </c>
      <c r="R86" t="s">
        <v>1830</v>
      </c>
      <c r="T86" s="7"/>
      <c r="U86" s="7"/>
      <c r="V86" s="13"/>
      <c r="W86" s="7"/>
      <c r="X86" s="7"/>
      <c r="Y86" s="7"/>
      <c r="Z86" s="13">
        <v>3115278293</v>
      </c>
      <c r="AA86" s="13">
        <v>0</v>
      </c>
      <c r="AB86" s="35">
        <v>10</v>
      </c>
      <c r="AC86" s="7"/>
      <c r="AD86" s="28">
        <v>44253</v>
      </c>
      <c r="AE86" s="29">
        <v>44256</v>
      </c>
      <c r="AG86" s="9">
        <v>44561</v>
      </c>
      <c r="AH86" s="2">
        <f t="shared" si="9"/>
        <v>4361000</v>
      </c>
      <c r="AI86" s="33">
        <v>43610000</v>
      </c>
      <c r="AJ86" s="33"/>
      <c r="AK86" s="33"/>
      <c r="AL86" s="92" t="s">
        <v>1831</v>
      </c>
      <c r="AM86" s="7" t="s">
        <v>1083</v>
      </c>
      <c r="AN86" s="7">
        <v>372</v>
      </c>
      <c r="AO86" s="2" t="s">
        <v>1832</v>
      </c>
      <c r="AP86" s="2" t="s">
        <v>1754</v>
      </c>
      <c r="AQ86" s="7" t="s">
        <v>1031</v>
      </c>
      <c r="AR86" s="82" t="s">
        <v>1391</v>
      </c>
      <c r="AS86" s="15">
        <v>1</v>
      </c>
      <c r="AT86" s="7">
        <f>IFERROR(VLOOKUP(AS86,#REF!,2,0), )</f>
        <v>0</v>
      </c>
      <c r="AU86" s="7">
        <v>6</v>
      </c>
      <c r="AV86" s="7">
        <f>IFERROR(VLOOKUP(AU86,#REF!,2,0), )</f>
        <v>0</v>
      </c>
      <c r="AW86" s="7">
        <v>2094</v>
      </c>
      <c r="AX86" s="7">
        <f>IFERROR(VLOOKUP(AW86,#REF!,2,0), )</f>
        <v>0</v>
      </c>
      <c r="AY86" s="13"/>
      <c r="AZ86" s="13"/>
      <c r="BA86" s="13"/>
      <c r="BB86" s="13"/>
      <c r="BC86" s="13"/>
      <c r="BD86" s="13"/>
      <c r="BE86" s="13"/>
      <c r="BP86" s="5"/>
      <c r="CA86" s="147">
        <v>0</v>
      </c>
      <c r="CC86" s="217"/>
      <c r="CD86" s="219"/>
      <c r="CQ86" s="5">
        <f t="shared" si="10"/>
        <v>0</v>
      </c>
      <c r="CR86" s="21">
        <f t="shared" si="7"/>
        <v>0</v>
      </c>
      <c r="CS86" s="21">
        <f t="shared" si="6"/>
        <v>0</v>
      </c>
      <c r="CT86" s="9">
        <v>44561</v>
      </c>
      <c r="CU86" s="5">
        <f t="shared" si="8"/>
        <v>43610000</v>
      </c>
      <c r="CV86" s="5"/>
      <c r="CW86" s="7"/>
      <c r="DF86"/>
      <c r="DG86" s="7" t="s">
        <v>1118</v>
      </c>
      <c r="DH86" s="7" t="s">
        <v>1038</v>
      </c>
      <c r="DJ86" s="7" t="s">
        <v>1204</v>
      </c>
      <c r="DK86" s="7" t="s">
        <v>1333</v>
      </c>
      <c r="DL86" s="37" t="s">
        <v>1611</v>
      </c>
      <c r="DM86" s="37" t="s">
        <v>1612</v>
      </c>
    </row>
    <row r="87" spans="1:118" ht="25.5" customHeight="1" x14ac:dyDescent="0.25">
      <c r="A87" s="51" t="s">
        <v>648</v>
      </c>
      <c r="B87" s="7">
        <v>2021</v>
      </c>
      <c r="C87" s="11" t="s">
        <v>1833</v>
      </c>
      <c r="D87" s="46" t="s">
        <v>1834</v>
      </c>
      <c r="E87" s="73" t="s">
        <v>784</v>
      </c>
      <c r="G87" s="7" t="s">
        <v>1092</v>
      </c>
      <c r="H87" s="7" t="s">
        <v>1026</v>
      </c>
      <c r="I87" s="7" t="s">
        <v>1027</v>
      </c>
      <c r="J87" s="7" t="s">
        <v>1835</v>
      </c>
      <c r="K87" s="204" t="s">
        <v>1836</v>
      </c>
      <c r="L87" s="7" t="s">
        <v>3070</v>
      </c>
      <c r="M87" s="7" t="s">
        <v>1117</v>
      </c>
      <c r="N87" s="24">
        <v>98389414</v>
      </c>
      <c r="O87" s="41"/>
      <c r="P87" t="s">
        <v>1115</v>
      </c>
      <c r="Q87" s="7" t="s">
        <v>1029</v>
      </c>
      <c r="R87" t="s">
        <v>1837</v>
      </c>
      <c r="T87" s="7"/>
      <c r="U87" s="7"/>
      <c r="V87" s="13"/>
      <c r="W87" s="7"/>
      <c r="X87" s="7"/>
      <c r="Y87" s="7"/>
      <c r="Z87" s="13">
        <v>3155276966</v>
      </c>
      <c r="AA87" s="13">
        <v>0</v>
      </c>
      <c r="AB87" s="35">
        <v>9.9700000000000006</v>
      </c>
      <c r="AD87" s="28">
        <v>44256</v>
      </c>
      <c r="AE87" s="29">
        <v>44257</v>
      </c>
      <c r="AG87" s="9">
        <v>44561</v>
      </c>
      <c r="AH87" s="148">
        <f t="shared" si="9"/>
        <v>4398528.8866599798</v>
      </c>
      <c r="AI87" s="147">
        <v>43853333</v>
      </c>
      <c r="AJ87" s="147"/>
      <c r="AK87" s="147"/>
      <c r="AL87" s="92" t="s">
        <v>1838</v>
      </c>
      <c r="AM87" s="7" t="s">
        <v>1083</v>
      </c>
      <c r="AN87" s="7">
        <v>375</v>
      </c>
      <c r="AO87" s="2" t="s">
        <v>1839</v>
      </c>
      <c r="AP87" s="148" t="s">
        <v>1761</v>
      </c>
      <c r="AQ87" s="7" t="s">
        <v>1031</v>
      </c>
      <c r="AR87" s="82" t="s">
        <v>1359</v>
      </c>
      <c r="AS87" s="217">
        <v>5</v>
      </c>
      <c r="AT87" s="7">
        <f>IFERROR(VLOOKUP(AS87,#REF!,2,0), )</f>
        <v>0</v>
      </c>
      <c r="AU87" s="7">
        <v>57</v>
      </c>
      <c r="AV87" s="7">
        <f>IFERROR(VLOOKUP(AU87,#REF!,2,0), )</f>
        <v>0</v>
      </c>
      <c r="AW87" s="7">
        <v>2169</v>
      </c>
      <c r="AX87" s="7">
        <f>IFERROR(VLOOKUP(AW87,#REF!,2,0), )</f>
        <v>0</v>
      </c>
      <c r="AY87" s="13"/>
      <c r="AZ87" s="13"/>
      <c r="BA87" s="13"/>
      <c r="BB87" s="13"/>
      <c r="BC87" s="13"/>
      <c r="BD87" s="13"/>
      <c r="BE87" s="13"/>
      <c r="BF87" s="218"/>
      <c r="BG87" s="218"/>
      <c r="BH87" s="218"/>
      <c r="BI87" s="218"/>
      <c r="BJ87" s="218"/>
      <c r="BK87" s="218"/>
      <c r="BL87" s="218"/>
      <c r="BM87" s="218"/>
      <c r="BN87" s="218"/>
      <c r="BO87" s="218"/>
      <c r="BP87" s="5"/>
      <c r="BQ87" s="217"/>
      <c r="BR87" s="148"/>
      <c r="BS87" s="148"/>
      <c r="BT87" s="217"/>
      <c r="BU87" s="148"/>
      <c r="BV87" s="148"/>
      <c r="BW87" s="148"/>
      <c r="BX87" s="148"/>
      <c r="BY87" s="148"/>
      <c r="BZ87" s="217"/>
      <c r="CA87" s="147">
        <v>0</v>
      </c>
      <c r="CB87" s="217"/>
      <c r="CC87" s="217"/>
      <c r="CD87" s="219"/>
      <c r="CE87" s="148"/>
      <c r="CF87" s="148"/>
      <c r="CG87" s="148"/>
      <c r="CH87" s="217"/>
      <c r="CI87" s="217"/>
      <c r="CJ87" s="219"/>
      <c r="CK87" s="148"/>
      <c r="CL87" s="148"/>
      <c r="CM87" s="148"/>
      <c r="CN87" s="148"/>
      <c r="CO87" s="217"/>
      <c r="CP87" s="219"/>
      <c r="CQ87" s="5">
        <f t="shared" si="10"/>
        <v>0</v>
      </c>
      <c r="CR87" s="21">
        <f t="shared" si="7"/>
        <v>0</v>
      </c>
      <c r="CS87" s="21">
        <f t="shared" si="6"/>
        <v>0</v>
      </c>
      <c r="CT87" s="9">
        <v>44561</v>
      </c>
      <c r="CU87" s="5">
        <f t="shared" si="8"/>
        <v>43853333</v>
      </c>
      <c r="CV87" s="5"/>
      <c r="CW87" s="7"/>
      <c r="DF87"/>
      <c r="DG87" s="7" t="s">
        <v>1118</v>
      </c>
      <c r="DH87" s="7" t="s">
        <v>1038</v>
      </c>
      <c r="DJ87" s="7" t="s">
        <v>1840</v>
      </c>
      <c r="DK87" s="7" t="s">
        <v>1399</v>
      </c>
      <c r="DL87" s="37" t="s">
        <v>1611</v>
      </c>
      <c r="DM87" s="37" t="s">
        <v>1612</v>
      </c>
    </row>
    <row r="88" spans="1:118" s="175" customFormat="1" ht="25.5" customHeight="1" x14ac:dyDescent="0.25">
      <c r="A88" s="177" t="s">
        <v>649</v>
      </c>
      <c r="B88" s="176">
        <v>2021</v>
      </c>
      <c r="C88" s="178" t="s">
        <v>1841</v>
      </c>
      <c r="D88" s="179" t="s">
        <v>1842</v>
      </c>
      <c r="E88" s="180" t="s">
        <v>785</v>
      </c>
      <c r="F88" s="243"/>
      <c r="G88" s="176" t="s">
        <v>1092</v>
      </c>
      <c r="H88" s="176" t="s">
        <v>1026</v>
      </c>
      <c r="I88" s="176" t="s">
        <v>1027</v>
      </c>
      <c r="J88" s="176" t="s">
        <v>1843</v>
      </c>
      <c r="K88" s="205" t="s">
        <v>1844</v>
      </c>
      <c r="L88" s="176" t="s">
        <v>3071</v>
      </c>
      <c r="M88" s="176" t="s">
        <v>1117</v>
      </c>
      <c r="N88" s="181">
        <v>1058970570</v>
      </c>
      <c r="O88" s="182"/>
      <c r="Q88" s="176" t="s">
        <v>1029</v>
      </c>
      <c r="T88" s="176"/>
      <c r="U88" s="176"/>
      <c r="V88" s="183"/>
      <c r="W88" s="176"/>
      <c r="X88" s="176"/>
      <c r="Y88" s="176"/>
      <c r="Z88" s="183"/>
      <c r="AA88" s="183"/>
      <c r="AB88" s="184">
        <v>10</v>
      </c>
      <c r="AC88" s="176"/>
      <c r="AD88" s="185">
        <v>44253</v>
      </c>
      <c r="AE88" s="186">
        <v>44257</v>
      </c>
      <c r="AF88" s="176"/>
      <c r="AG88" s="187">
        <v>44561</v>
      </c>
      <c r="AH88" s="188">
        <f t="shared" si="9"/>
        <v>4361000</v>
      </c>
      <c r="AI88" s="189">
        <v>43610000</v>
      </c>
      <c r="AJ88" s="189"/>
      <c r="AK88" s="189"/>
      <c r="AL88" s="92"/>
      <c r="AM88" s="188"/>
      <c r="AN88" s="176"/>
      <c r="AO88" s="188"/>
      <c r="AP88" s="188"/>
      <c r="AQ88" s="176" t="s">
        <v>1031</v>
      </c>
      <c r="AR88" s="190"/>
      <c r="AS88" s="191"/>
      <c r="AT88" s="176">
        <f>IFERROR(VLOOKUP(AS88,#REF!,2,0), )</f>
        <v>0</v>
      </c>
      <c r="AU88" s="176">
        <v>6</v>
      </c>
      <c r="AV88" s="176">
        <f>IFERROR(VLOOKUP(AU88,#REF!,2,0), )</f>
        <v>0</v>
      </c>
      <c r="AW88" s="176">
        <v>2101</v>
      </c>
      <c r="AX88" s="176">
        <f>IFERROR(VLOOKUP(AW88,#REF!,2,0), )</f>
        <v>0</v>
      </c>
      <c r="AY88" s="183"/>
      <c r="AZ88" s="183"/>
      <c r="BA88" s="183"/>
      <c r="BB88" s="183"/>
      <c r="BC88" s="183"/>
      <c r="BD88" s="183"/>
      <c r="BE88" s="183"/>
      <c r="BF88" s="192"/>
      <c r="BG88" s="192"/>
      <c r="BH88" s="192"/>
      <c r="BI88" s="192"/>
      <c r="BJ88" s="192"/>
      <c r="BK88" s="192"/>
      <c r="BL88" s="192"/>
      <c r="BM88" s="192"/>
      <c r="BN88" s="192"/>
      <c r="BO88" s="192"/>
      <c r="BP88" s="193"/>
      <c r="BQ88" s="191"/>
      <c r="BR88" s="188"/>
      <c r="BS88" s="188"/>
      <c r="BT88" s="191"/>
      <c r="BU88" s="188"/>
      <c r="BV88" s="188"/>
      <c r="BW88" s="188"/>
      <c r="BX88" s="188"/>
      <c r="BY88" s="188"/>
      <c r="BZ88" s="191"/>
      <c r="CA88" s="213">
        <v>0</v>
      </c>
      <c r="CB88" s="191"/>
      <c r="CC88" s="230"/>
      <c r="CD88" s="231"/>
      <c r="CE88" s="188"/>
      <c r="CF88" s="188"/>
      <c r="CG88" s="188"/>
      <c r="CH88" s="191"/>
      <c r="CI88" s="191"/>
      <c r="CJ88" s="194"/>
      <c r="CK88" s="188"/>
      <c r="CL88" s="188"/>
      <c r="CM88" s="188"/>
      <c r="CN88" s="188"/>
      <c r="CO88" s="191"/>
      <c r="CP88" s="194"/>
      <c r="CQ88" s="193">
        <f t="shared" si="10"/>
        <v>0</v>
      </c>
      <c r="CR88" s="195">
        <f t="shared" si="7"/>
        <v>0</v>
      </c>
      <c r="CS88" s="195">
        <f t="shared" si="6"/>
        <v>0</v>
      </c>
      <c r="CT88" s="196">
        <v>44561</v>
      </c>
      <c r="CU88" s="193">
        <f t="shared" si="8"/>
        <v>43610000</v>
      </c>
      <c r="CV88" s="193"/>
      <c r="CW88" s="176"/>
      <c r="CZ88" s="197"/>
      <c r="DA88" s="197"/>
      <c r="DB88" s="197"/>
      <c r="DC88" s="197"/>
      <c r="DD88" s="197"/>
      <c r="DE88" s="197"/>
      <c r="DG88" s="175" t="s">
        <v>1100</v>
      </c>
      <c r="DH88" s="175" t="s">
        <v>1100</v>
      </c>
      <c r="DJ88" s="176" t="s">
        <v>1204</v>
      </c>
      <c r="DK88" s="176"/>
      <c r="DL88" s="198"/>
      <c r="DM88" s="198"/>
      <c r="DN88" s="175" t="s">
        <v>1845</v>
      </c>
    </row>
    <row r="89" spans="1:118" ht="25.5" customHeight="1" x14ac:dyDescent="0.25">
      <c r="A89" s="51" t="s">
        <v>650</v>
      </c>
      <c r="B89" s="7">
        <v>2021</v>
      </c>
      <c r="C89" s="11" t="s">
        <v>1846</v>
      </c>
      <c r="D89" s="46" t="s">
        <v>1847</v>
      </c>
      <c r="E89" s="73" t="s">
        <v>786</v>
      </c>
      <c r="G89" s="7" t="s">
        <v>1092</v>
      </c>
      <c r="H89" s="7" t="s">
        <v>1026</v>
      </c>
      <c r="I89" s="7" t="s">
        <v>1027</v>
      </c>
      <c r="J89" s="7" t="s">
        <v>1848</v>
      </c>
      <c r="K89" s="204" t="s">
        <v>1849</v>
      </c>
      <c r="L89" s="7" t="s">
        <v>3072</v>
      </c>
      <c r="M89" s="7" t="s">
        <v>1117</v>
      </c>
      <c r="N89" s="24">
        <v>80222582</v>
      </c>
      <c r="O89" s="41"/>
      <c r="P89" s="7" t="s">
        <v>1062</v>
      </c>
      <c r="Q89" s="7" t="s">
        <v>1029</v>
      </c>
      <c r="R89" t="s">
        <v>1825</v>
      </c>
      <c r="T89" s="7"/>
      <c r="U89" s="7"/>
      <c r="V89" s="13"/>
      <c r="W89" s="7"/>
      <c r="X89" s="7"/>
      <c r="Y89" s="7"/>
      <c r="Z89" s="13">
        <v>3058159411</v>
      </c>
      <c r="AA89" s="13">
        <v>0</v>
      </c>
      <c r="AB89" s="35">
        <v>10</v>
      </c>
      <c r="AD89" s="28">
        <v>44256</v>
      </c>
      <c r="AE89" s="29">
        <v>44257</v>
      </c>
      <c r="AG89" s="9">
        <v>44561</v>
      </c>
      <c r="AH89" s="2">
        <f t="shared" si="9"/>
        <v>4361000</v>
      </c>
      <c r="AI89" s="33">
        <v>43610000</v>
      </c>
      <c r="AJ89" s="33"/>
      <c r="AK89" s="33"/>
      <c r="AL89" s="92" t="s">
        <v>1850</v>
      </c>
      <c r="AM89" s="7" t="s">
        <v>1083</v>
      </c>
      <c r="AN89" s="7">
        <v>379</v>
      </c>
      <c r="AO89" s="2" t="s">
        <v>1851</v>
      </c>
      <c r="AP89" s="2" t="s">
        <v>1761</v>
      </c>
      <c r="AQ89" s="7" t="s">
        <v>1031</v>
      </c>
      <c r="AR89" s="82" t="s">
        <v>1590</v>
      </c>
      <c r="AS89" s="15">
        <v>5</v>
      </c>
      <c r="AT89" s="7">
        <f>IFERROR(VLOOKUP(AS89,#REF!,2,0), )</f>
        <v>0</v>
      </c>
      <c r="AU89" s="7">
        <v>55</v>
      </c>
      <c r="AV89" s="7">
        <f>IFERROR(VLOOKUP(AU89,#REF!,2,0), )</f>
        <v>0</v>
      </c>
      <c r="AW89" s="7">
        <v>2158</v>
      </c>
      <c r="AX89" s="7">
        <f>IFERROR(VLOOKUP(AW89,#REF!,2,0), )</f>
        <v>0</v>
      </c>
      <c r="AY89" s="13"/>
      <c r="AZ89" s="13"/>
      <c r="BA89" s="13"/>
      <c r="BB89" s="13"/>
      <c r="BC89" s="13"/>
      <c r="BD89" s="13"/>
      <c r="BE89" s="13"/>
      <c r="BP89" s="5"/>
      <c r="CA89" s="33">
        <v>0</v>
      </c>
      <c r="CQ89" s="5">
        <f t="shared" si="10"/>
        <v>0</v>
      </c>
      <c r="CR89" s="21">
        <f t="shared" si="7"/>
        <v>0</v>
      </c>
      <c r="CS89" s="21">
        <f t="shared" si="6"/>
        <v>0</v>
      </c>
      <c r="CT89" s="9">
        <v>44561</v>
      </c>
      <c r="CU89" s="5">
        <f t="shared" si="8"/>
        <v>43610000</v>
      </c>
      <c r="CV89" s="5"/>
      <c r="CW89" s="7"/>
      <c r="DF89"/>
      <c r="DG89" s="7" t="s">
        <v>1118</v>
      </c>
      <c r="DH89" s="7" t="s">
        <v>1038</v>
      </c>
      <c r="DJ89" s="7" t="s">
        <v>1204</v>
      </c>
      <c r="DK89" s="7" t="s">
        <v>1333</v>
      </c>
      <c r="DL89" s="37" t="s">
        <v>1611</v>
      </c>
      <c r="DM89" s="37" t="s">
        <v>1612</v>
      </c>
    </row>
    <row r="90" spans="1:118" ht="25.5" customHeight="1" x14ac:dyDescent="0.25">
      <c r="A90" s="51" t="s">
        <v>651</v>
      </c>
      <c r="B90" s="7">
        <v>2021</v>
      </c>
      <c r="C90" s="11" t="s">
        <v>1852</v>
      </c>
      <c r="D90" s="46" t="s">
        <v>1853</v>
      </c>
      <c r="E90" s="73" t="s">
        <v>787</v>
      </c>
      <c r="G90" s="7" t="s">
        <v>1092</v>
      </c>
      <c r="H90" s="7" t="s">
        <v>1026</v>
      </c>
      <c r="I90" s="7" t="s">
        <v>1027</v>
      </c>
      <c r="J90" s="7" t="s">
        <v>1854</v>
      </c>
      <c r="K90" s="204" t="s">
        <v>1855</v>
      </c>
      <c r="L90" s="7" t="s">
        <v>3073</v>
      </c>
      <c r="M90" s="7" t="s">
        <v>1117</v>
      </c>
      <c r="N90" s="24">
        <v>1085923153</v>
      </c>
      <c r="O90" s="41"/>
      <c r="P90" t="s">
        <v>1719</v>
      </c>
      <c r="Q90" s="7" t="s">
        <v>1029</v>
      </c>
      <c r="R90" t="s">
        <v>1856</v>
      </c>
      <c r="T90" s="7"/>
      <c r="U90" s="7"/>
      <c r="V90" s="13"/>
      <c r="W90" s="7"/>
      <c r="X90" s="7"/>
      <c r="Y90" s="7"/>
      <c r="Z90" s="13">
        <v>3187541198</v>
      </c>
      <c r="AA90" s="13">
        <v>0</v>
      </c>
      <c r="AB90" s="35">
        <v>9</v>
      </c>
      <c r="AC90" s="7"/>
      <c r="AD90" s="28">
        <v>44256</v>
      </c>
      <c r="AE90" s="29">
        <v>44257</v>
      </c>
      <c r="AG90" s="9">
        <v>44561</v>
      </c>
      <c r="AH90" s="2">
        <f t="shared" si="9"/>
        <v>4829403.666666667</v>
      </c>
      <c r="AI90" s="33">
        <v>43464633</v>
      </c>
      <c r="AJ90" s="33"/>
      <c r="AK90" s="33"/>
      <c r="AL90" s="92" t="s">
        <v>1857</v>
      </c>
      <c r="AM90" s="7" t="s">
        <v>1083</v>
      </c>
      <c r="AN90" s="7">
        <v>376</v>
      </c>
      <c r="AO90" s="2" t="s">
        <v>1858</v>
      </c>
      <c r="AP90" s="2" t="s">
        <v>1761</v>
      </c>
      <c r="AQ90" s="7" t="s">
        <v>1031</v>
      </c>
      <c r="AR90" s="82" t="s">
        <v>1590</v>
      </c>
      <c r="AS90" s="15">
        <v>5</v>
      </c>
      <c r="AT90" s="7">
        <f>IFERROR(VLOOKUP(AS90,#REF!,2,0), )</f>
        <v>0</v>
      </c>
      <c r="AU90" s="7">
        <v>55</v>
      </c>
      <c r="AV90" s="7">
        <f>IFERROR(VLOOKUP(AU90,#REF!,2,0), )</f>
        <v>0</v>
      </c>
      <c r="AW90" s="7">
        <v>2158</v>
      </c>
      <c r="AX90" s="7">
        <f>IFERROR(VLOOKUP(AW90,#REF!,2,0), )</f>
        <v>0</v>
      </c>
      <c r="AY90" s="13"/>
      <c r="AZ90" s="13"/>
      <c r="BA90" s="13">
        <v>1</v>
      </c>
      <c r="BB90" s="13">
        <v>1</v>
      </c>
      <c r="BC90" s="13"/>
      <c r="BD90" s="13"/>
      <c r="BE90" s="13"/>
      <c r="BF90" s="19">
        <v>44348</v>
      </c>
      <c r="BI90" s="19">
        <v>44348</v>
      </c>
      <c r="BM90" s="19">
        <v>44348</v>
      </c>
      <c r="BP90" s="5" t="s">
        <v>1028</v>
      </c>
      <c r="BQ90" s="15">
        <v>1032461096</v>
      </c>
      <c r="BR90" s="2" t="s">
        <v>1859</v>
      </c>
      <c r="CA90" s="33">
        <v>0</v>
      </c>
      <c r="CQ90" s="5">
        <f t="shared" si="10"/>
        <v>0</v>
      </c>
      <c r="CR90" s="21">
        <f t="shared" si="7"/>
        <v>0</v>
      </c>
      <c r="CS90" s="21">
        <f t="shared" ref="CS90:CS153" si="11">CC90+CI90+CO90</f>
        <v>0</v>
      </c>
      <c r="CT90" s="34">
        <v>44561</v>
      </c>
      <c r="CU90" s="5">
        <f t="shared" si="8"/>
        <v>43464633</v>
      </c>
      <c r="CV90" s="5"/>
      <c r="CW90" s="7"/>
      <c r="DF90"/>
      <c r="DG90" s="7" t="s">
        <v>1118</v>
      </c>
      <c r="DH90" s="7" t="s">
        <v>1038</v>
      </c>
      <c r="DJ90" s="7" t="s">
        <v>1580</v>
      </c>
    </row>
    <row r="91" spans="1:118" ht="25.5" customHeight="1" x14ac:dyDescent="0.25">
      <c r="A91" s="51" t="s">
        <v>652</v>
      </c>
      <c r="B91" s="7">
        <v>2021</v>
      </c>
      <c r="C91" s="11" t="s">
        <v>1860</v>
      </c>
      <c r="D91" s="46" t="s">
        <v>1861</v>
      </c>
      <c r="E91" s="73" t="s">
        <v>788</v>
      </c>
      <c r="G91" s="7" t="s">
        <v>1092</v>
      </c>
      <c r="H91" s="7" t="s">
        <v>1026</v>
      </c>
      <c r="I91" s="7" t="s">
        <v>1027</v>
      </c>
      <c r="J91" s="7" t="s">
        <v>1862</v>
      </c>
      <c r="K91" s="204" t="s">
        <v>1178</v>
      </c>
      <c r="L91" s="7" t="s">
        <v>696</v>
      </c>
      <c r="M91" s="7" t="s">
        <v>1117</v>
      </c>
      <c r="N91" s="24">
        <v>1030601811</v>
      </c>
      <c r="O91" s="41"/>
      <c r="P91" s="7" t="s">
        <v>1062</v>
      </c>
      <c r="Q91" s="7" t="s">
        <v>1029</v>
      </c>
      <c r="R91" t="s">
        <v>1488</v>
      </c>
      <c r="T91" s="7"/>
      <c r="U91" s="7"/>
      <c r="V91" s="13"/>
      <c r="W91" s="7"/>
      <c r="X91" s="7"/>
      <c r="Y91" s="7"/>
      <c r="Z91" s="13">
        <v>3118463032</v>
      </c>
      <c r="AA91" s="13">
        <v>0</v>
      </c>
      <c r="AB91" s="35">
        <v>8</v>
      </c>
      <c r="AD91" s="28">
        <v>44256</v>
      </c>
      <c r="AE91" s="29">
        <v>44257</v>
      </c>
      <c r="AG91" s="9">
        <v>44501</v>
      </c>
      <c r="AH91" s="148">
        <f t="shared" si="9"/>
        <v>2200000</v>
      </c>
      <c r="AI91" s="147">
        <v>17600000</v>
      </c>
      <c r="AJ91" s="147"/>
      <c r="AK91" s="147"/>
      <c r="AL91" s="92" t="s">
        <v>1863</v>
      </c>
      <c r="AM91" s="7" t="s">
        <v>1083</v>
      </c>
      <c r="AN91" s="7">
        <v>377</v>
      </c>
      <c r="AO91" s="148" t="s">
        <v>1864</v>
      </c>
      <c r="AP91" s="148" t="s">
        <v>1761</v>
      </c>
      <c r="AQ91" s="7" t="s">
        <v>1031</v>
      </c>
      <c r="AR91" s="226" t="s">
        <v>1865</v>
      </c>
      <c r="AS91" s="217">
        <v>4</v>
      </c>
      <c r="AT91" s="7">
        <f>IFERROR(VLOOKUP(AS91,#REF!,2,0), )</f>
        <v>0</v>
      </c>
      <c r="AU91" s="7">
        <v>49</v>
      </c>
      <c r="AV91" s="7">
        <f>IFERROR(VLOOKUP(AU91,#REF!,2,0), )</f>
        <v>0</v>
      </c>
      <c r="AW91" s="7">
        <v>2154</v>
      </c>
      <c r="AX91" s="7">
        <f>IFERROR(VLOOKUP(AW91,#REF!,2,0), )</f>
        <v>0</v>
      </c>
      <c r="AY91" s="13">
        <v>1</v>
      </c>
      <c r="AZ91" s="13">
        <v>1</v>
      </c>
      <c r="BA91" s="13"/>
      <c r="BB91" s="13"/>
      <c r="BC91" s="13"/>
      <c r="BD91" s="13"/>
      <c r="BE91" s="13"/>
      <c r="BF91" s="218"/>
      <c r="BG91" s="218"/>
      <c r="BH91" s="218"/>
      <c r="BI91" s="218"/>
      <c r="BJ91" s="218"/>
      <c r="BK91" s="218"/>
      <c r="BL91" s="218"/>
      <c r="BM91" s="218"/>
      <c r="BN91" s="218"/>
      <c r="BO91" s="218"/>
      <c r="BP91" s="5"/>
      <c r="BQ91" s="217"/>
      <c r="BR91" s="148"/>
      <c r="BS91" s="148"/>
      <c r="BT91" s="217"/>
      <c r="BU91" s="148"/>
      <c r="BV91" s="148"/>
      <c r="BW91" s="148"/>
      <c r="BX91" s="148"/>
      <c r="BY91" s="148"/>
      <c r="BZ91" s="217"/>
      <c r="CA91" s="147">
        <v>3886666</v>
      </c>
      <c r="CB91" s="217">
        <v>1</v>
      </c>
      <c r="CC91" s="217">
        <v>23</v>
      </c>
      <c r="CD91" s="219">
        <v>44554</v>
      </c>
      <c r="CE91" s="148"/>
      <c r="CF91" s="148"/>
      <c r="CG91" s="148"/>
      <c r="CH91" s="217"/>
      <c r="CI91" s="217"/>
      <c r="CJ91" s="219"/>
      <c r="CK91" s="148"/>
      <c r="CL91" s="148"/>
      <c r="CM91" s="148"/>
      <c r="CN91" s="148"/>
      <c r="CO91" s="217"/>
      <c r="CP91" s="219"/>
      <c r="CQ91" s="5">
        <f t="shared" si="10"/>
        <v>3886666</v>
      </c>
      <c r="CR91" s="21">
        <f t="shared" si="7"/>
        <v>1</v>
      </c>
      <c r="CS91" s="21">
        <f t="shared" si="11"/>
        <v>23</v>
      </c>
      <c r="CT91" s="219">
        <v>44554</v>
      </c>
      <c r="CU91" s="5">
        <f t="shared" si="8"/>
        <v>21486666</v>
      </c>
      <c r="CV91" s="5"/>
      <c r="CW91" s="7"/>
      <c r="DF91"/>
      <c r="DG91" s="7" t="s">
        <v>1118</v>
      </c>
      <c r="DH91" s="7" t="s">
        <v>1038</v>
      </c>
      <c r="DJ91" s="7" t="s">
        <v>1774</v>
      </c>
      <c r="DK91" s="7" t="s">
        <v>1866</v>
      </c>
      <c r="DL91" s="37" t="s">
        <v>1611</v>
      </c>
      <c r="DM91" s="37" t="s">
        <v>1612</v>
      </c>
    </row>
    <row r="92" spans="1:118" ht="25.5" customHeight="1" x14ac:dyDescent="0.25">
      <c r="A92" s="51" t="s">
        <v>653</v>
      </c>
      <c r="B92" s="7">
        <v>2021</v>
      </c>
      <c r="C92" s="11" t="s">
        <v>1867</v>
      </c>
      <c r="D92" s="46" t="s">
        <v>1868</v>
      </c>
      <c r="E92" s="73" t="s">
        <v>789</v>
      </c>
      <c r="G92" s="7" t="s">
        <v>1092</v>
      </c>
      <c r="H92" s="7" t="s">
        <v>1026</v>
      </c>
      <c r="I92" s="7" t="s">
        <v>1027</v>
      </c>
      <c r="J92" s="7" t="s">
        <v>1869</v>
      </c>
      <c r="K92" s="204" t="s">
        <v>1870</v>
      </c>
      <c r="L92" s="7" t="s">
        <v>3074</v>
      </c>
      <c r="M92" s="7" t="s">
        <v>1117</v>
      </c>
      <c r="N92" s="24">
        <v>52851220</v>
      </c>
      <c r="O92" s="41"/>
      <c r="P92" s="7" t="s">
        <v>1062</v>
      </c>
      <c r="Q92" s="7" t="s">
        <v>1029</v>
      </c>
      <c r="R92" t="s">
        <v>1871</v>
      </c>
      <c r="T92" s="7"/>
      <c r="U92" s="7"/>
      <c r="V92" s="13"/>
      <c r="W92" s="7"/>
      <c r="X92" s="7"/>
      <c r="Y92" s="7"/>
      <c r="Z92" s="13">
        <v>3123851744</v>
      </c>
      <c r="AA92" s="13">
        <v>0</v>
      </c>
      <c r="AB92" s="35">
        <v>6</v>
      </c>
      <c r="AC92" s="7"/>
      <c r="AD92" s="28">
        <v>44256</v>
      </c>
      <c r="AE92" s="29">
        <v>44257</v>
      </c>
      <c r="AG92" s="9">
        <v>44440</v>
      </c>
      <c r="AH92" s="148">
        <f t="shared" si="9"/>
        <v>3000000</v>
      </c>
      <c r="AI92" s="147">
        <v>18000000</v>
      </c>
      <c r="AJ92" s="33"/>
      <c r="AK92" s="33"/>
      <c r="AL92" s="92" t="s">
        <v>1872</v>
      </c>
      <c r="AM92" s="7" t="s">
        <v>1083</v>
      </c>
      <c r="AN92" s="7">
        <v>378</v>
      </c>
      <c r="AO92" s="148" t="s">
        <v>1873</v>
      </c>
      <c r="AP92" s="148" t="s">
        <v>1761</v>
      </c>
      <c r="AQ92" s="7" t="s">
        <v>1031</v>
      </c>
      <c r="AR92" s="82" t="s">
        <v>1359</v>
      </c>
      <c r="AS92" s="217">
        <v>5</v>
      </c>
      <c r="AT92" s="7">
        <f>IFERROR(VLOOKUP(AS92,#REF!,2,0), )</f>
        <v>0</v>
      </c>
      <c r="AU92" s="7">
        <v>57</v>
      </c>
      <c r="AV92" s="7">
        <f>IFERROR(VLOOKUP(AU92,#REF!,2,0), )</f>
        <v>0</v>
      </c>
      <c r="AW92" s="7">
        <v>2169</v>
      </c>
      <c r="AX92" s="7">
        <f>IFERROR(VLOOKUP(AW92,#REF!,2,0), )</f>
        <v>0</v>
      </c>
      <c r="AY92" s="13"/>
      <c r="AZ92" s="13"/>
      <c r="BA92" s="13"/>
      <c r="BB92" s="13"/>
      <c r="BC92" s="13"/>
      <c r="BD92" s="13"/>
      <c r="BE92" s="13"/>
      <c r="BP92" s="5"/>
      <c r="CA92" s="147">
        <v>0</v>
      </c>
      <c r="CC92" s="217"/>
      <c r="CD92" s="219"/>
      <c r="CQ92" s="5">
        <f t="shared" si="10"/>
        <v>0</v>
      </c>
      <c r="CR92" s="21">
        <f t="shared" si="7"/>
        <v>0</v>
      </c>
      <c r="CS92" s="21">
        <f t="shared" si="11"/>
        <v>0</v>
      </c>
      <c r="CT92" s="232">
        <v>44440</v>
      </c>
      <c r="CU92" s="5">
        <f t="shared" si="8"/>
        <v>18000000</v>
      </c>
      <c r="CV92" s="5"/>
      <c r="CW92" s="7"/>
      <c r="DF92"/>
      <c r="DG92" s="7" t="s">
        <v>1118</v>
      </c>
      <c r="DH92" s="7" t="s">
        <v>1038</v>
      </c>
      <c r="DJ92" s="7" t="s">
        <v>1580</v>
      </c>
      <c r="DK92" s="7" t="s">
        <v>1120</v>
      </c>
      <c r="DL92" s="37" t="s">
        <v>1611</v>
      </c>
      <c r="DM92" s="37" t="s">
        <v>1612</v>
      </c>
    </row>
    <row r="93" spans="1:118" ht="25.5" customHeight="1" x14ac:dyDescent="0.25">
      <c r="A93" s="51" t="s">
        <v>654</v>
      </c>
      <c r="B93" s="7">
        <v>2021</v>
      </c>
      <c r="C93" s="11" t="s">
        <v>1874</v>
      </c>
      <c r="D93" s="46" t="s">
        <v>1875</v>
      </c>
      <c r="E93" s="73" t="s">
        <v>790</v>
      </c>
      <c r="G93" s="7" t="s">
        <v>1092</v>
      </c>
      <c r="H93" s="7" t="s">
        <v>1026</v>
      </c>
      <c r="I93" s="7" t="s">
        <v>1027</v>
      </c>
      <c r="J93" s="7" t="s">
        <v>1876</v>
      </c>
      <c r="K93" s="204" t="s">
        <v>1877</v>
      </c>
      <c r="L93" s="7" t="s">
        <v>3075</v>
      </c>
      <c r="M93" s="7" t="s">
        <v>1117</v>
      </c>
      <c r="N93" s="24">
        <v>52860410</v>
      </c>
      <c r="O93" s="41"/>
      <c r="P93" s="7" t="s">
        <v>1062</v>
      </c>
      <c r="Q93" s="7" t="s">
        <v>1029</v>
      </c>
      <c r="R93" t="s">
        <v>1878</v>
      </c>
      <c r="T93" s="7"/>
      <c r="U93" s="7"/>
      <c r="V93" s="13"/>
      <c r="W93" s="7"/>
      <c r="X93" s="7"/>
      <c r="Y93" s="7"/>
      <c r="Z93" s="13">
        <v>3024022281</v>
      </c>
      <c r="AA93" s="13">
        <v>0</v>
      </c>
      <c r="AB93" s="35">
        <v>9.93</v>
      </c>
      <c r="AD93" s="28">
        <v>44257</v>
      </c>
      <c r="AE93" s="29">
        <v>44258</v>
      </c>
      <c r="AG93" s="9">
        <v>44561</v>
      </c>
      <c r="AH93" s="2">
        <f t="shared" si="9"/>
        <v>2200738.469284995</v>
      </c>
      <c r="AI93" s="33">
        <v>21853333</v>
      </c>
      <c r="AJ93" s="33"/>
      <c r="AK93" s="33"/>
      <c r="AL93" s="92" t="s">
        <v>1879</v>
      </c>
      <c r="AM93" s="7" t="s">
        <v>1083</v>
      </c>
      <c r="AN93" s="7">
        <v>380</v>
      </c>
      <c r="AO93" s="2" t="s">
        <v>1880</v>
      </c>
      <c r="AP93" s="2" t="s">
        <v>1881</v>
      </c>
      <c r="AQ93" s="7" t="s">
        <v>1031</v>
      </c>
      <c r="AR93" s="82" t="s">
        <v>1453</v>
      </c>
      <c r="AS93" s="15">
        <v>3</v>
      </c>
      <c r="AT93" s="7">
        <f>IFERROR(VLOOKUP(AS93,#REF!,2,0), )</f>
        <v>0</v>
      </c>
      <c r="AU93" s="7">
        <v>43</v>
      </c>
      <c r="AV93" s="7">
        <f>IFERROR(VLOOKUP(AU93,#REF!,2,0), )</f>
        <v>0</v>
      </c>
      <c r="AW93" s="7">
        <v>2164</v>
      </c>
      <c r="AX93" s="7">
        <f>IFERROR(VLOOKUP(AW93,#REF!,2,0), )</f>
        <v>0</v>
      </c>
      <c r="AY93" s="13"/>
      <c r="AZ93" s="13"/>
      <c r="BA93" s="13"/>
      <c r="BB93" s="13"/>
      <c r="BC93" s="13"/>
      <c r="BD93" s="13"/>
      <c r="BE93" s="13"/>
      <c r="BP93" s="5"/>
      <c r="CA93" s="33">
        <v>0</v>
      </c>
      <c r="CQ93" s="5">
        <f t="shared" si="10"/>
        <v>0</v>
      </c>
      <c r="CR93" s="21">
        <f t="shared" si="7"/>
        <v>0</v>
      </c>
      <c r="CS93" s="21">
        <f t="shared" si="11"/>
        <v>0</v>
      </c>
      <c r="CT93" s="34">
        <v>44561</v>
      </c>
      <c r="CU93" s="5">
        <f t="shared" si="8"/>
        <v>21853333</v>
      </c>
      <c r="CV93" s="5"/>
      <c r="CW93" s="7"/>
      <c r="DF93"/>
      <c r="DG93" s="7" t="s">
        <v>1118</v>
      </c>
      <c r="DH93" s="7" t="s">
        <v>1038</v>
      </c>
      <c r="DJ93" s="7" t="s">
        <v>1774</v>
      </c>
      <c r="DK93" s="7" t="s">
        <v>1882</v>
      </c>
      <c r="DL93" s="37" t="s">
        <v>1611</v>
      </c>
      <c r="DM93" s="37" t="s">
        <v>1612</v>
      </c>
    </row>
    <row r="94" spans="1:118" ht="25.5" customHeight="1" x14ac:dyDescent="0.25">
      <c r="A94" s="51" t="s">
        <v>655</v>
      </c>
      <c r="B94" s="7">
        <v>2021</v>
      </c>
      <c r="C94" s="11" t="s">
        <v>1883</v>
      </c>
      <c r="D94" s="46" t="s">
        <v>1884</v>
      </c>
      <c r="E94" s="73" t="s">
        <v>791</v>
      </c>
      <c r="G94" s="7" t="s">
        <v>1092</v>
      </c>
      <c r="H94" s="7" t="s">
        <v>1026</v>
      </c>
      <c r="I94" s="7" t="s">
        <v>1027</v>
      </c>
      <c r="J94" s="7" t="s">
        <v>1885</v>
      </c>
      <c r="K94" s="204" t="s">
        <v>1129</v>
      </c>
      <c r="L94" s="7" t="s">
        <v>577</v>
      </c>
      <c r="M94" s="7" t="s">
        <v>1117</v>
      </c>
      <c r="N94" s="24">
        <v>52108934</v>
      </c>
      <c r="O94" s="41"/>
      <c r="P94" s="7" t="s">
        <v>1062</v>
      </c>
      <c r="Q94" s="7" t="s">
        <v>1029</v>
      </c>
      <c r="R94" t="s">
        <v>1356</v>
      </c>
      <c r="T94" s="7"/>
      <c r="U94" s="7"/>
      <c r="V94" s="13"/>
      <c r="W94" s="7"/>
      <c r="X94" s="7"/>
      <c r="Y94" s="7"/>
      <c r="Z94" s="13">
        <v>3004418758</v>
      </c>
      <c r="AA94" s="13">
        <v>0</v>
      </c>
      <c r="AB94" s="35">
        <v>9.93</v>
      </c>
      <c r="AC94" s="7"/>
      <c r="AD94" s="28">
        <v>44257</v>
      </c>
      <c r="AE94" s="29">
        <v>44259</v>
      </c>
      <c r="AG94" s="9">
        <v>44561</v>
      </c>
      <c r="AH94" s="2">
        <f t="shared" si="9"/>
        <v>2200738.469284995</v>
      </c>
      <c r="AI94" s="33">
        <v>21853333</v>
      </c>
      <c r="AJ94" s="33"/>
      <c r="AK94" s="33"/>
      <c r="AL94" s="92" t="s">
        <v>1886</v>
      </c>
      <c r="AM94" s="7" t="s">
        <v>1083</v>
      </c>
      <c r="AN94" s="7">
        <v>381</v>
      </c>
      <c r="AO94" s="2" t="s">
        <v>1887</v>
      </c>
      <c r="AP94" s="2" t="s">
        <v>1761</v>
      </c>
      <c r="AQ94" s="7" t="s">
        <v>1031</v>
      </c>
      <c r="AR94" s="82" t="s">
        <v>1453</v>
      </c>
      <c r="AS94" s="15">
        <v>3</v>
      </c>
      <c r="AT94" s="7">
        <f>IFERROR(VLOOKUP(AS94,#REF!,2,0), )</f>
        <v>0</v>
      </c>
      <c r="AU94" s="7">
        <v>43</v>
      </c>
      <c r="AV94" s="7">
        <f>IFERROR(VLOOKUP(AU94,#REF!,2,0), )</f>
        <v>0</v>
      </c>
      <c r="AW94" s="7">
        <v>2164</v>
      </c>
      <c r="AX94" s="7">
        <f>IFERROR(VLOOKUP(AW94,#REF!,2,0), )</f>
        <v>0</v>
      </c>
      <c r="AY94" s="13">
        <v>1</v>
      </c>
      <c r="AZ94" s="13">
        <v>1</v>
      </c>
      <c r="BA94" s="13"/>
      <c r="BB94" s="13"/>
      <c r="BC94" s="13"/>
      <c r="BD94" s="13"/>
      <c r="BE94" s="13"/>
      <c r="BP94" s="5"/>
      <c r="CA94" s="33">
        <v>1100000</v>
      </c>
      <c r="CB94" s="15">
        <v>0</v>
      </c>
      <c r="CC94" s="15">
        <v>15</v>
      </c>
      <c r="CD94" s="49">
        <v>44576</v>
      </c>
      <c r="CQ94" s="5">
        <f t="shared" si="10"/>
        <v>1100000</v>
      </c>
      <c r="CR94" s="21">
        <f t="shared" si="7"/>
        <v>0</v>
      </c>
      <c r="CS94" s="21">
        <f t="shared" si="11"/>
        <v>15</v>
      </c>
      <c r="CT94" s="49">
        <v>44576</v>
      </c>
      <c r="CU94" s="5">
        <f t="shared" si="8"/>
        <v>22953333</v>
      </c>
      <c r="CV94" s="5"/>
      <c r="CW94" s="7"/>
      <c r="DF94"/>
      <c r="DG94" s="7" t="s">
        <v>1118</v>
      </c>
      <c r="DH94" s="7" t="s">
        <v>1038</v>
      </c>
      <c r="DJ94" s="7" t="s">
        <v>1888</v>
      </c>
      <c r="DK94" s="7" t="s">
        <v>1882</v>
      </c>
      <c r="DL94" s="37" t="s">
        <v>1418</v>
      </c>
      <c r="DM94" s="37" t="s">
        <v>1419</v>
      </c>
    </row>
    <row r="95" spans="1:118" ht="25.5" customHeight="1" x14ac:dyDescent="0.25">
      <c r="A95" s="51" t="s">
        <v>656</v>
      </c>
      <c r="B95" s="7">
        <v>2021</v>
      </c>
      <c r="C95" s="11" t="s">
        <v>1889</v>
      </c>
      <c r="D95" s="46" t="s">
        <v>1890</v>
      </c>
      <c r="E95" s="73" t="s">
        <v>792</v>
      </c>
      <c r="G95" s="7" t="s">
        <v>1092</v>
      </c>
      <c r="H95" s="7" t="s">
        <v>1026</v>
      </c>
      <c r="I95" s="7" t="s">
        <v>1027</v>
      </c>
      <c r="J95" s="7" t="s">
        <v>1891</v>
      </c>
      <c r="K95" s="204" t="s">
        <v>1892</v>
      </c>
      <c r="L95" s="7" t="s">
        <v>3076</v>
      </c>
      <c r="M95" s="7" t="s">
        <v>1117</v>
      </c>
      <c r="N95" s="24">
        <v>1110474928</v>
      </c>
      <c r="O95" s="41"/>
      <c r="P95" t="s">
        <v>1595</v>
      </c>
      <c r="Q95" s="7" t="s">
        <v>1029</v>
      </c>
      <c r="R95" t="s">
        <v>1893</v>
      </c>
      <c r="T95" s="7"/>
      <c r="U95" s="7"/>
      <c r="V95" s="13"/>
      <c r="W95" s="7"/>
      <c r="X95" s="7"/>
      <c r="Y95" s="7"/>
      <c r="Z95" s="13">
        <v>3014218110</v>
      </c>
      <c r="AA95" s="13">
        <v>0</v>
      </c>
      <c r="AB95" s="35">
        <v>6</v>
      </c>
      <c r="AD95" s="28">
        <v>44257</v>
      </c>
      <c r="AE95" s="29">
        <v>44230</v>
      </c>
      <c r="AG95" s="9">
        <v>44441</v>
      </c>
      <c r="AH95" s="148">
        <f t="shared" si="9"/>
        <v>1900000</v>
      </c>
      <c r="AI95" s="147">
        <v>11400000</v>
      </c>
      <c r="AJ95" s="147"/>
      <c r="AK95" s="147"/>
      <c r="AL95" s="92" t="s">
        <v>1894</v>
      </c>
      <c r="AM95" s="7" t="s">
        <v>1083</v>
      </c>
      <c r="AN95" s="7">
        <v>382</v>
      </c>
      <c r="AO95" s="148" t="s">
        <v>1895</v>
      </c>
      <c r="AP95" s="148" t="s">
        <v>1761</v>
      </c>
      <c r="AQ95" s="7" t="s">
        <v>1031</v>
      </c>
      <c r="AR95" s="226" t="s">
        <v>1359</v>
      </c>
      <c r="AS95" s="217">
        <v>5</v>
      </c>
      <c r="AT95" s="7">
        <f>IFERROR(VLOOKUP(AS95,#REF!,2,0), )</f>
        <v>0</v>
      </c>
      <c r="AU95" s="7">
        <v>57</v>
      </c>
      <c r="AV95" s="7">
        <f>IFERROR(VLOOKUP(AU95,#REF!,2,0), )</f>
        <v>0</v>
      </c>
      <c r="AW95" s="7">
        <v>2169</v>
      </c>
      <c r="AX95" s="7">
        <f>IFERROR(VLOOKUP(AW95,#REF!,2,0), )</f>
        <v>0</v>
      </c>
      <c r="AY95" s="13">
        <v>1</v>
      </c>
      <c r="AZ95" s="13">
        <v>1</v>
      </c>
      <c r="BA95" s="13"/>
      <c r="BB95" s="13"/>
      <c r="BC95" s="13"/>
      <c r="BD95" s="13"/>
      <c r="BE95" s="13"/>
      <c r="BF95" s="218"/>
      <c r="BG95" s="218"/>
      <c r="BH95" s="218"/>
      <c r="BI95" s="218"/>
      <c r="BJ95" s="218"/>
      <c r="BK95" s="218"/>
      <c r="BL95" s="218"/>
      <c r="BM95" s="218"/>
      <c r="BN95" s="218"/>
      <c r="BO95" s="218"/>
      <c r="BP95" s="5"/>
      <c r="BQ95" s="217"/>
      <c r="BR95" s="148"/>
      <c r="BS95" s="148"/>
      <c r="BT95" s="217"/>
      <c r="BU95" s="148"/>
      <c r="BV95" s="148"/>
      <c r="BW95" s="148"/>
      <c r="BX95" s="148"/>
      <c r="BY95" s="148"/>
      <c r="BZ95" s="217"/>
      <c r="CA95" s="147">
        <v>1900000</v>
      </c>
      <c r="CB95" s="217">
        <v>1</v>
      </c>
      <c r="CC95" s="217">
        <v>0</v>
      </c>
      <c r="CD95" s="219">
        <v>44471</v>
      </c>
      <c r="CE95" s="148"/>
      <c r="CF95" s="148"/>
      <c r="CG95" s="147">
        <v>3800000</v>
      </c>
      <c r="CH95" s="217">
        <v>2</v>
      </c>
      <c r="CI95" s="217">
        <v>0</v>
      </c>
      <c r="CJ95" s="219">
        <v>44532</v>
      </c>
      <c r="CK95" s="148"/>
      <c r="CL95" s="148"/>
      <c r="CM95" s="148"/>
      <c r="CN95" s="148"/>
      <c r="CO95" s="217"/>
      <c r="CP95" s="219"/>
      <c r="CQ95" s="5">
        <f t="shared" si="10"/>
        <v>5700000</v>
      </c>
      <c r="CR95" s="21">
        <f t="shared" si="7"/>
        <v>3</v>
      </c>
      <c r="CS95" s="21">
        <f t="shared" si="11"/>
        <v>0</v>
      </c>
      <c r="CT95" s="232">
        <v>44532</v>
      </c>
      <c r="CU95" s="5">
        <f t="shared" si="8"/>
        <v>17100000</v>
      </c>
      <c r="CV95" s="5"/>
      <c r="CW95" s="7"/>
      <c r="DF95"/>
      <c r="DG95" s="7" t="s">
        <v>1118</v>
      </c>
      <c r="DH95" s="7" t="s">
        <v>1038</v>
      </c>
      <c r="DJ95" s="7" t="s">
        <v>1888</v>
      </c>
      <c r="DK95" s="7" t="s">
        <v>1896</v>
      </c>
      <c r="DL95" s="37" t="s">
        <v>1418</v>
      </c>
      <c r="DM95" s="37" t="s">
        <v>1419</v>
      </c>
    </row>
    <row r="96" spans="1:118" ht="25.5" customHeight="1" x14ac:dyDescent="0.25">
      <c r="A96" s="51" t="s">
        <v>658</v>
      </c>
      <c r="B96" s="7">
        <v>2021</v>
      </c>
      <c r="C96" s="11" t="s">
        <v>1897</v>
      </c>
      <c r="D96" s="46" t="s">
        <v>1898</v>
      </c>
      <c r="E96" s="73" t="s">
        <v>793</v>
      </c>
      <c r="G96" s="7" t="s">
        <v>1092</v>
      </c>
      <c r="H96" s="7" t="s">
        <v>1026</v>
      </c>
      <c r="I96" s="7" t="s">
        <v>1027</v>
      </c>
      <c r="J96" s="7" t="s">
        <v>1899</v>
      </c>
      <c r="K96" s="204" t="s">
        <v>1900</v>
      </c>
      <c r="L96" s="7" t="s">
        <v>3077</v>
      </c>
      <c r="M96" s="7" t="s">
        <v>1117</v>
      </c>
      <c r="N96" s="24">
        <v>80220914</v>
      </c>
      <c r="O96" s="41"/>
      <c r="P96" s="7" t="s">
        <v>1062</v>
      </c>
      <c r="Q96" s="7" t="s">
        <v>1029</v>
      </c>
      <c r="R96" t="s">
        <v>1728</v>
      </c>
      <c r="T96" s="7"/>
      <c r="U96" s="7"/>
      <c r="V96" s="13"/>
      <c r="W96" s="7"/>
      <c r="X96" s="7"/>
      <c r="Y96" s="7"/>
      <c r="Z96" s="13">
        <v>3006827788</v>
      </c>
      <c r="AA96" s="13">
        <v>0</v>
      </c>
      <c r="AB96" s="35">
        <v>9.9</v>
      </c>
      <c r="AC96" s="7"/>
      <c r="AD96" s="28">
        <v>44259</v>
      </c>
      <c r="AE96" s="29">
        <v>44259</v>
      </c>
      <c r="AG96" s="9">
        <v>44561</v>
      </c>
      <c r="AH96" s="2">
        <f t="shared" si="9"/>
        <v>2200000</v>
      </c>
      <c r="AI96" s="33">
        <v>21780000</v>
      </c>
      <c r="AJ96" s="33"/>
      <c r="AK96" s="33"/>
      <c r="AL96" s="92" t="s">
        <v>1901</v>
      </c>
      <c r="AM96" s="7" t="s">
        <v>1083</v>
      </c>
      <c r="AN96" s="7">
        <v>385</v>
      </c>
      <c r="AO96" s="2" t="s">
        <v>1902</v>
      </c>
      <c r="AP96" s="2" t="s">
        <v>1881</v>
      </c>
      <c r="AQ96" s="7" t="s">
        <v>1031</v>
      </c>
      <c r="AR96" s="82" t="s">
        <v>1453</v>
      </c>
      <c r="AS96" s="15">
        <v>3</v>
      </c>
      <c r="AT96" s="7">
        <f>IFERROR(VLOOKUP(AS96,#REF!,2,0), )</f>
        <v>0</v>
      </c>
      <c r="AU96" s="7">
        <v>43</v>
      </c>
      <c r="AV96" s="7">
        <f>IFERROR(VLOOKUP(AU96,#REF!,2,0), )</f>
        <v>0</v>
      </c>
      <c r="AW96" s="7">
        <v>2164</v>
      </c>
      <c r="AX96" s="7">
        <f>IFERROR(VLOOKUP(AW96,#REF!,2,0), )</f>
        <v>0</v>
      </c>
      <c r="AY96" s="13">
        <v>1</v>
      </c>
      <c r="AZ96" s="13">
        <v>1</v>
      </c>
      <c r="BA96" s="13">
        <v>1</v>
      </c>
      <c r="BB96" s="13">
        <v>1</v>
      </c>
      <c r="BC96" s="13"/>
      <c r="BD96" s="13"/>
      <c r="BE96" s="13"/>
      <c r="BF96" s="19">
        <v>44350</v>
      </c>
      <c r="BI96" s="19">
        <v>44350</v>
      </c>
      <c r="BM96" s="19">
        <v>44351</v>
      </c>
      <c r="BP96" s="5" t="s">
        <v>1028</v>
      </c>
      <c r="BQ96" s="15">
        <v>1030648019</v>
      </c>
      <c r="BR96" s="2" t="s">
        <v>1903</v>
      </c>
      <c r="CA96" s="33">
        <v>1100000</v>
      </c>
      <c r="CB96" s="15">
        <v>0</v>
      </c>
      <c r="CC96" s="15">
        <v>15</v>
      </c>
      <c r="CD96" s="49">
        <v>44576</v>
      </c>
      <c r="CQ96" s="5">
        <f t="shared" si="10"/>
        <v>1100000</v>
      </c>
      <c r="CR96" s="21">
        <f t="shared" si="7"/>
        <v>0</v>
      </c>
      <c r="CS96" s="21">
        <f t="shared" si="11"/>
        <v>15</v>
      </c>
      <c r="CT96" s="49">
        <v>44576</v>
      </c>
      <c r="CU96" s="5">
        <f t="shared" si="8"/>
        <v>22880000</v>
      </c>
      <c r="CV96" s="5"/>
      <c r="CW96" s="7"/>
      <c r="DF96"/>
      <c r="DG96" s="7" t="s">
        <v>1118</v>
      </c>
      <c r="DH96" s="7" t="s">
        <v>1038</v>
      </c>
      <c r="DJ96" s="7" t="s">
        <v>1774</v>
      </c>
      <c r="DK96" s="7" t="s">
        <v>1882</v>
      </c>
      <c r="DL96" s="37" t="s">
        <v>1611</v>
      </c>
      <c r="DM96" s="37" t="s">
        <v>1612</v>
      </c>
    </row>
    <row r="97" spans="1:118" ht="25.5" customHeight="1" x14ac:dyDescent="0.25">
      <c r="A97" s="51" t="s">
        <v>659</v>
      </c>
      <c r="B97" s="7">
        <v>2021</v>
      </c>
      <c r="C97" s="11" t="s">
        <v>1904</v>
      </c>
      <c r="D97" s="46" t="s">
        <v>1905</v>
      </c>
      <c r="E97" s="73" t="s">
        <v>794</v>
      </c>
      <c r="G97" s="7" t="s">
        <v>1092</v>
      </c>
      <c r="H97" s="7" t="s">
        <v>1026</v>
      </c>
      <c r="I97" s="7" t="s">
        <v>1027</v>
      </c>
      <c r="J97" s="7" t="s">
        <v>1906</v>
      </c>
      <c r="K97" s="204" t="s">
        <v>1907</v>
      </c>
      <c r="L97" s="7" t="s">
        <v>3078</v>
      </c>
      <c r="M97" s="7" t="s">
        <v>1117</v>
      </c>
      <c r="N97" s="24">
        <v>1038112877</v>
      </c>
      <c r="O97" s="41"/>
      <c r="P97" t="s">
        <v>1908</v>
      </c>
      <c r="Q97" s="7" t="s">
        <v>1029</v>
      </c>
      <c r="R97" t="s">
        <v>1909</v>
      </c>
      <c r="T97" s="7"/>
      <c r="U97" s="7"/>
      <c r="V97" s="13"/>
      <c r="W97" s="7"/>
      <c r="X97" s="7"/>
      <c r="Y97" s="7"/>
      <c r="Z97" s="13">
        <v>3216365291</v>
      </c>
      <c r="AA97" s="13">
        <v>0</v>
      </c>
      <c r="AB97" s="35">
        <v>9.8699999999999992</v>
      </c>
      <c r="AD97" s="28">
        <v>44259</v>
      </c>
      <c r="AE97" s="29">
        <v>44260</v>
      </c>
      <c r="AG97" s="9">
        <v>44561</v>
      </c>
      <c r="AH97" s="148">
        <f t="shared" si="9"/>
        <v>4398513.9817629186</v>
      </c>
      <c r="AI97" s="147">
        <v>43413333</v>
      </c>
      <c r="AJ97" s="147"/>
      <c r="AK97" s="147"/>
      <c r="AL97" s="92" t="s">
        <v>1910</v>
      </c>
      <c r="AM97" s="7" t="s">
        <v>1083</v>
      </c>
      <c r="AN97" s="7">
        <v>386</v>
      </c>
      <c r="AO97" s="148" t="s">
        <v>1911</v>
      </c>
      <c r="AP97" s="148" t="s">
        <v>1912</v>
      </c>
      <c r="AQ97" s="7" t="s">
        <v>1031</v>
      </c>
      <c r="AR97" s="226" t="s">
        <v>1359</v>
      </c>
      <c r="AS97" s="217">
        <v>5</v>
      </c>
      <c r="AT97" s="7">
        <f>IFERROR(VLOOKUP(AS97,#REF!,2,0), )</f>
        <v>0</v>
      </c>
      <c r="AU97" s="7">
        <v>57</v>
      </c>
      <c r="AV97" s="7">
        <f>IFERROR(VLOOKUP(AU97,#REF!,2,0), )</f>
        <v>0</v>
      </c>
      <c r="AW97" s="7">
        <v>2169</v>
      </c>
      <c r="AX97" s="7">
        <f>IFERROR(VLOOKUP(AW97,#REF!,2,0), )</f>
        <v>0</v>
      </c>
      <c r="AY97" s="13"/>
      <c r="AZ97" s="13"/>
      <c r="BA97" s="13"/>
      <c r="BB97" s="13"/>
      <c r="BC97" s="13"/>
      <c r="BD97" s="13"/>
      <c r="BE97" s="13"/>
      <c r="BF97" s="218"/>
      <c r="BG97" s="218"/>
      <c r="BH97" s="218"/>
      <c r="BI97" s="218"/>
      <c r="BJ97" s="218"/>
      <c r="BK97" s="218"/>
      <c r="BL97" s="218"/>
      <c r="BM97" s="218"/>
      <c r="BN97" s="218"/>
      <c r="BO97" s="218"/>
      <c r="BP97" s="5"/>
      <c r="BQ97" s="217"/>
      <c r="BR97" s="148"/>
      <c r="BS97" s="148"/>
      <c r="BT97" s="217"/>
      <c r="BU97" s="148"/>
      <c r="BV97" s="148"/>
      <c r="BW97" s="148"/>
      <c r="BX97" s="148"/>
      <c r="BY97" s="148"/>
      <c r="BZ97" s="217"/>
      <c r="CA97" s="147">
        <v>0</v>
      </c>
      <c r="CB97" s="217"/>
      <c r="CC97" s="217"/>
      <c r="CD97" s="219"/>
      <c r="CE97" s="148"/>
      <c r="CF97" s="148"/>
      <c r="CG97" s="148"/>
      <c r="CH97" s="217"/>
      <c r="CI97" s="217"/>
      <c r="CJ97" s="219"/>
      <c r="CK97" s="148"/>
      <c r="CL97" s="148"/>
      <c r="CM97" s="148"/>
      <c r="CN97" s="148"/>
      <c r="CO97" s="217"/>
      <c r="CP97" s="219"/>
      <c r="CQ97" s="5">
        <f t="shared" si="10"/>
        <v>0</v>
      </c>
      <c r="CR97" s="21">
        <f t="shared" si="7"/>
        <v>0</v>
      </c>
      <c r="CS97" s="21">
        <f t="shared" si="11"/>
        <v>0</v>
      </c>
      <c r="CT97" s="9">
        <v>44561</v>
      </c>
      <c r="CU97" s="5">
        <f t="shared" si="8"/>
        <v>43413333</v>
      </c>
      <c r="CV97" s="5"/>
      <c r="CW97" s="7"/>
      <c r="DF97"/>
      <c r="DG97" s="7" t="s">
        <v>1118</v>
      </c>
      <c r="DH97" s="7" t="s">
        <v>1038</v>
      </c>
      <c r="DJ97" s="7" t="s">
        <v>1774</v>
      </c>
    </row>
    <row r="98" spans="1:118" ht="25.5" customHeight="1" x14ac:dyDescent="0.25">
      <c r="A98" s="51" t="s">
        <v>661</v>
      </c>
      <c r="B98" s="7">
        <v>2021</v>
      </c>
      <c r="C98" s="11" t="s">
        <v>1913</v>
      </c>
      <c r="D98" s="46" t="s">
        <v>1914</v>
      </c>
      <c r="E98" s="73" t="s">
        <v>795</v>
      </c>
      <c r="G98" s="7" t="s">
        <v>1092</v>
      </c>
      <c r="H98" s="7" t="s">
        <v>1026</v>
      </c>
      <c r="I98" s="7" t="s">
        <v>1027</v>
      </c>
      <c r="J98" s="7" t="s">
        <v>1915</v>
      </c>
      <c r="K98" s="204" t="s">
        <v>1157</v>
      </c>
      <c r="L98" s="7" t="s">
        <v>680</v>
      </c>
      <c r="M98" s="7" t="s">
        <v>1117</v>
      </c>
      <c r="N98" s="24">
        <v>79693764</v>
      </c>
      <c r="O98" s="41"/>
      <c r="P98" s="7" t="s">
        <v>1062</v>
      </c>
      <c r="Q98" s="7" t="s">
        <v>1029</v>
      </c>
      <c r="R98" t="s">
        <v>1916</v>
      </c>
      <c r="T98" s="7"/>
      <c r="U98" s="7"/>
      <c r="V98" s="13"/>
      <c r="W98" s="7"/>
      <c r="X98" s="7"/>
      <c r="Y98" s="7"/>
      <c r="Z98" s="13">
        <v>3112529136</v>
      </c>
      <c r="AA98" s="13">
        <v>0</v>
      </c>
      <c r="AB98" s="35">
        <v>8</v>
      </c>
      <c r="AC98" s="7"/>
      <c r="AD98" s="28">
        <v>44260</v>
      </c>
      <c r="AE98" s="29">
        <v>44260</v>
      </c>
      <c r="AG98" s="9">
        <v>44504</v>
      </c>
      <c r="AH98" s="148">
        <f t="shared" si="9"/>
        <v>4250000</v>
      </c>
      <c r="AI98" s="147">
        <v>34000000</v>
      </c>
      <c r="AJ98" s="147"/>
      <c r="AK98" s="147"/>
      <c r="AL98" s="92" t="s">
        <v>1917</v>
      </c>
      <c r="AM98" s="148" t="s">
        <v>1030</v>
      </c>
      <c r="AN98" s="7">
        <v>387</v>
      </c>
      <c r="AO98" s="148" t="s">
        <v>1918</v>
      </c>
      <c r="AP98" s="148" t="s">
        <v>1912</v>
      </c>
      <c r="AQ98" s="7" t="s">
        <v>1031</v>
      </c>
      <c r="AR98" s="226" t="s">
        <v>1350</v>
      </c>
      <c r="AS98" s="217">
        <v>5</v>
      </c>
      <c r="AT98" s="7">
        <f>IFERROR(VLOOKUP(AS98,#REF!,2,0), )</f>
        <v>0</v>
      </c>
      <c r="AU98" s="7">
        <v>57</v>
      </c>
      <c r="AV98" s="7">
        <f>IFERROR(VLOOKUP(AU98,#REF!,2,0), )</f>
        <v>0</v>
      </c>
      <c r="AW98" s="7">
        <v>2172</v>
      </c>
      <c r="AX98" s="7">
        <f>IFERROR(VLOOKUP(AW98,#REF!,2,0), )</f>
        <v>0</v>
      </c>
      <c r="AY98" s="13">
        <v>1</v>
      </c>
      <c r="AZ98" s="13">
        <v>1</v>
      </c>
      <c r="BA98" s="13"/>
      <c r="BB98" s="13">
        <v>1</v>
      </c>
      <c r="BC98" s="13"/>
      <c r="BD98" s="13"/>
      <c r="BE98" s="13"/>
      <c r="BF98" s="218"/>
      <c r="BG98" s="218"/>
      <c r="BH98" s="218"/>
      <c r="BI98" s="218">
        <v>44518</v>
      </c>
      <c r="BJ98" s="218"/>
      <c r="BK98" s="218"/>
      <c r="BL98" s="218"/>
      <c r="BM98" s="218">
        <v>44529</v>
      </c>
      <c r="BN98" s="218"/>
      <c r="BO98" s="218"/>
      <c r="BP98" s="5"/>
      <c r="BQ98" s="217"/>
      <c r="BR98" s="148"/>
      <c r="BS98" s="148"/>
      <c r="BT98" s="217"/>
      <c r="BU98" s="148"/>
      <c r="BV98" s="148"/>
      <c r="BW98" s="148"/>
      <c r="BX98" s="148"/>
      <c r="BY98" s="148"/>
      <c r="BZ98" s="217"/>
      <c r="CA98" s="147">
        <v>7933333</v>
      </c>
      <c r="CB98" s="217">
        <v>1</v>
      </c>
      <c r="CC98" s="217">
        <v>26</v>
      </c>
      <c r="CD98" s="219">
        <v>44561</v>
      </c>
      <c r="CE98" s="148"/>
      <c r="CF98" s="148"/>
      <c r="CG98" s="148"/>
      <c r="CH98" s="217"/>
      <c r="CI98" s="217"/>
      <c r="CJ98" s="219"/>
      <c r="CK98" s="148"/>
      <c r="CL98" s="148"/>
      <c r="CM98" s="148"/>
      <c r="CN98" s="148"/>
      <c r="CO98" s="217"/>
      <c r="CP98" s="219"/>
      <c r="CQ98" s="5">
        <f t="shared" si="10"/>
        <v>7933333</v>
      </c>
      <c r="CR98" s="21">
        <f t="shared" si="7"/>
        <v>1</v>
      </c>
      <c r="CS98" s="21">
        <f t="shared" si="11"/>
        <v>26</v>
      </c>
      <c r="CT98" s="232">
        <v>44207</v>
      </c>
      <c r="CU98" s="5">
        <f t="shared" si="8"/>
        <v>41933333</v>
      </c>
      <c r="CV98" s="5"/>
      <c r="CW98" s="7"/>
      <c r="DF98"/>
      <c r="DG98" s="7" t="s">
        <v>1118</v>
      </c>
      <c r="DH98" s="7" t="s">
        <v>1038</v>
      </c>
      <c r="DJ98" s="7" t="s">
        <v>1204</v>
      </c>
      <c r="DK98" s="7" t="s">
        <v>1461</v>
      </c>
      <c r="DL98" s="37" t="s">
        <v>1611</v>
      </c>
      <c r="DM98" s="37" t="s">
        <v>1612</v>
      </c>
    </row>
    <row r="99" spans="1:118" ht="25.5" customHeight="1" x14ac:dyDescent="0.25">
      <c r="A99" s="51" t="s">
        <v>662</v>
      </c>
      <c r="B99" s="7">
        <v>2021</v>
      </c>
      <c r="C99" s="11" t="s">
        <v>1919</v>
      </c>
      <c r="D99" s="46" t="s">
        <v>1920</v>
      </c>
      <c r="E99" s="73" t="s">
        <v>796</v>
      </c>
      <c r="G99" s="7" t="s">
        <v>1092</v>
      </c>
      <c r="H99" s="7" t="s">
        <v>1026</v>
      </c>
      <c r="I99" s="7" t="s">
        <v>1027</v>
      </c>
      <c r="J99" s="7" t="s">
        <v>1921</v>
      </c>
      <c r="K99" s="204" t="s">
        <v>1922</v>
      </c>
      <c r="L99" s="7" t="s">
        <v>3079</v>
      </c>
      <c r="M99" s="7" t="s">
        <v>1117</v>
      </c>
      <c r="N99" s="24">
        <v>79796296</v>
      </c>
      <c r="O99" s="41"/>
      <c r="P99" s="7" t="s">
        <v>1062</v>
      </c>
      <c r="Q99" s="7" t="s">
        <v>1029</v>
      </c>
      <c r="R99" t="s">
        <v>1199</v>
      </c>
      <c r="T99" s="7"/>
      <c r="U99" s="7"/>
      <c r="V99" s="13"/>
      <c r="W99" s="7"/>
      <c r="X99" s="7"/>
      <c r="Y99" s="7"/>
      <c r="Z99" s="13">
        <v>3203403702</v>
      </c>
      <c r="AA99" s="13">
        <v>0</v>
      </c>
      <c r="AB99" s="35">
        <v>8</v>
      </c>
      <c r="AD99" s="28">
        <v>44263</v>
      </c>
      <c r="AE99" s="29">
        <v>44264</v>
      </c>
      <c r="AG99" s="9">
        <v>44508</v>
      </c>
      <c r="AH99" s="148">
        <f t="shared" si="9"/>
        <v>2200000</v>
      </c>
      <c r="AI99" s="147">
        <v>17600000</v>
      </c>
      <c r="AJ99" s="147"/>
      <c r="AK99" s="147"/>
      <c r="AL99" s="92" t="s">
        <v>1923</v>
      </c>
      <c r="AM99" s="148" t="s">
        <v>1924</v>
      </c>
      <c r="AN99" s="7">
        <v>396</v>
      </c>
      <c r="AO99" s="148" t="s">
        <v>1925</v>
      </c>
      <c r="AP99" s="148" t="s">
        <v>1926</v>
      </c>
      <c r="AQ99" s="7" t="s">
        <v>1031</v>
      </c>
      <c r="AR99" s="226" t="s">
        <v>1350</v>
      </c>
      <c r="AS99" s="217">
        <v>5</v>
      </c>
      <c r="AT99" s="7">
        <f>IFERROR(VLOOKUP(AS99,#REF!,2,0), )</f>
        <v>0</v>
      </c>
      <c r="AU99" s="7">
        <v>57</v>
      </c>
      <c r="AV99" s="7">
        <f>IFERROR(VLOOKUP(AU99,#REF!,2,0), )</f>
        <v>0</v>
      </c>
      <c r="AW99" s="7">
        <v>2172</v>
      </c>
      <c r="AX99" s="7">
        <f>IFERROR(VLOOKUP(AW99,#REF!,2,0), )</f>
        <v>0</v>
      </c>
      <c r="AY99" s="13"/>
      <c r="AZ99" s="13"/>
      <c r="BA99" s="13">
        <v>1</v>
      </c>
      <c r="BB99" s="13">
        <v>1</v>
      </c>
      <c r="BC99" s="13"/>
      <c r="BD99" s="13"/>
      <c r="BE99" s="13"/>
      <c r="BF99" s="218">
        <v>44302</v>
      </c>
      <c r="BG99" s="218"/>
      <c r="BH99" s="218"/>
      <c r="BI99" s="218">
        <v>44508</v>
      </c>
      <c r="BJ99" s="218"/>
      <c r="BK99" s="218"/>
      <c r="BL99" s="218"/>
      <c r="BM99" s="218">
        <v>44516</v>
      </c>
      <c r="BN99" s="218"/>
      <c r="BO99" s="218"/>
      <c r="BP99" s="5" t="s">
        <v>1028</v>
      </c>
      <c r="BQ99" s="217">
        <v>52801110</v>
      </c>
      <c r="BR99" t="s">
        <v>1159</v>
      </c>
      <c r="BS99" s="148"/>
      <c r="BT99" s="217"/>
      <c r="BU99" s="148"/>
      <c r="BV99" s="148"/>
      <c r="BW99" s="148"/>
      <c r="BX99" s="148"/>
      <c r="BY99" s="148"/>
      <c r="BZ99" s="217"/>
      <c r="CA99" s="147">
        <v>0</v>
      </c>
      <c r="CB99" s="217"/>
      <c r="CC99" s="217"/>
      <c r="CD99" s="219"/>
      <c r="CE99" s="148"/>
      <c r="CF99" s="148"/>
      <c r="CG99" s="148"/>
      <c r="CH99" s="217"/>
      <c r="CI99" s="217"/>
      <c r="CJ99" s="219"/>
      <c r="CK99" s="148"/>
      <c r="CL99" s="148"/>
      <c r="CM99" s="148"/>
      <c r="CN99" s="148"/>
      <c r="CO99" s="217"/>
      <c r="CP99" s="219"/>
      <c r="CQ99" s="5">
        <f t="shared" si="10"/>
        <v>0</v>
      </c>
      <c r="CR99" s="21">
        <f t="shared" si="7"/>
        <v>0</v>
      </c>
      <c r="CS99" s="21">
        <f t="shared" si="11"/>
        <v>0</v>
      </c>
      <c r="CT99" s="232">
        <v>44516</v>
      </c>
      <c r="CU99" s="5">
        <f t="shared" si="8"/>
        <v>17600000</v>
      </c>
      <c r="CV99" s="5"/>
      <c r="CW99" s="7"/>
      <c r="DF99"/>
      <c r="DG99" s="16" t="s">
        <v>1094</v>
      </c>
      <c r="DH99" s="16" t="s">
        <v>1094</v>
      </c>
      <c r="DJ99" s="7" t="s">
        <v>1774</v>
      </c>
      <c r="DN99" t="s">
        <v>1927</v>
      </c>
    </row>
    <row r="100" spans="1:118" ht="25.5" customHeight="1" x14ac:dyDescent="0.25">
      <c r="A100" s="51" t="s">
        <v>663</v>
      </c>
      <c r="B100" s="7">
        <v>2021</v>
      </c>
      <c r="C100" s="11" t="s">
        <v>1928</v>
      </c>
      <c r="D100" s="46" t="s">
        <v>1929</v>
      </c>
      <c r="E100" s="73" t="s">
        <v>797</v>
      </c>
      <c r="G100" s="7" t="s">
        <v>1092</v>
      </c>
      <c r="H100" s="7" t="s">
        <v>1026</v>
      </c>
      <c r="I100" s="7" t="s">
        <v>1027</v>
      </c>
      <c r="J100" s="7" t="s">
        <v>1930</v>
      </c>
      <c r="K100" s="204" t="s">
        <v>1931</v>
      </c>
      <c r="L100" s="7" t="s">
        <v>3080</v>
      </c>
      <c r="M100" s="7" t="s">
        <v>1117</v>
      </c>
      <c r="N100" s="24">
        <v>53089762</v>
      </c>
      <c r="O100" s="41"/>
      <c r="P100" s="7" t="s">
        <v>1062</v>
      </c>
      <c r="Q100" s="7" t="s">
        <v>1029</v>
      </c>
      <c r="R100" t="s">
        <v>1932</v>
      </c>
      <c r="T100" s="7"/>
      <c r="U100" s="7"/>
      <c r="V100" s="13"/>
      <c r="W100" s="7"/>
      <c r="X100" s="7"/>
      <c r="Y100" s="7"/>
      <c r="Z100" s="13">
        <v>3156554652</v>
      </c>
      <c r="AA100" s="13">
        <v>0</v>
      </c>
      <c r="AB100" s="35">
        <v>8</v>
      </c>
      <c r="AC100" s="7"/>
      <c r="AD100" s="28">
        <v>44264</v>
      </c>
      <c r="AE100" s="29">
        <v>44265</v>
      </c>
      <c r="AG100" s="9">
        <v>44509</v>
      </c>
      <c r="AH100" s="148">
        <f t="shared" si="9"/>
        <v>2200000</v>
      </c>
      <c r="AI100" s="147">
        <v>17600000</v>
      </c>
      <c r="AJ100" s="33"/>
      <c r="AK100" s="33"/>
      <c r="AL100" s="92" t="s">
        <v>1933</v>
      </c>
      <c r="AM100" s="7" t="s">
        <v>1083</v>
      </c>
      <c r="AN100" s="7">
        <v>397</v>
      </c>
      <c r="AO100" s="148" t="s">
        <v>1934</v>
      </c>
      <c r="AP100" s="148" t="s">
        <v>1935</v>
      </c>
      <c r="AQ100" s="7" t="s">
        <v>1031</v>
      </c>
      <c r="AR100" s="82" t="s">
        <v>1350</v>
      </c>
      <c r="AS100" s="217">
        <v>5</v>
      </c>
      <c r="AT100" s="7">
        <f>IFERROR(VLOOKUP(AS100,#REF!,2,0), )</f>
        <v>0</v>
      </c>
      <c r="AU100" s="7">
        <v>57</v>
      </c>
      <c r="AV100" s="7">
        <f>IFERROR(VLOOKUP(AU100,#REF!,2,0), )</f>
        <v>0</v>
      </c>
      <c r="AW100" s="7">
        <v>2172</v>
      </c>
      <c r="AX100" s="7">
        <f>IFERROR(VLOOKUP(AW100,#REF!,2,0), )</f>
        <v>0</v>
      </c>
      <c r="AY100" s="13"/>
      <c r="AZ100" s="13"/>
      <c r="BA100" s="13"/>
      <c r="BB100" s="13"/>
      <c r="BC100" s="13"/>
      <c r="BD100" s="13"/>
      <c r="BE100" s="13"/>
      <c r="BP100" s="5"/>
      <c r="CA100" s="147">
        <v>0</v>
      </c>
      <c r="CC100" s="217"/>
      <c r="CD100" s="219"/>
      <c r="CQ100" s="5">
        <f t="shared" si="10"/>
        <v>0</v>
      </c>
      <c r="CR100" s="21">
        <f t="shared" si="7"/>
        <v>0</v>
      </c>
      <c r="CS100" s="21">
        <f t="shared" si="11"/>
        <v>0</v>
      </c>
      <c r="CT100" s="9">
        <v>44509</v>
      </c>
      <c r="CU100" s="5">
        <f t="shared" si="8"/>
        <v>17600000</v>
      </c>
      <c r="CV100" s="5"/>
      <c r="CW100" s="7"/>
      <c r="DF100"/>
      <c r="DG100" s="7" t="s">
        <v>1118</v>
      </c>
      <c r="DH100" s="7" t="s">
        <v>1038</v>
      </c>
      <c r="DJ100" s="7" t="s">
        <v>1774</v>
      </c>
      <c r="DK100" s="7" t="s">
        <v>1936</v>
      </c>
      <c r="DL100" s="37" t="s">
        <v>1937</v>
      </c>
      <c r="DM100" s="37" t="s">
        <v>1517</v>
      </c>
    </row>
    <row r="101" spans="1:118" ht="25.5" customHeight="1" x14ac:dyDescent="0.25">
      <c r="A101" s="51" t="s">
        <v>664</v>
      </c>
      <c r="B101" s="7">
        <v>2021</v>
      </c>
      <c r="C101" s="11" t="s">
        <v>1938</v>
      </c>
      <c r="D101" s="46" t="s">
        <v>1939</v>
      </c>
      <c r="E101" s="73" t="s">
        <v>798</v>
      </c>
      <c r="G101" s="7" t="s">
        <v>1092</v>
      </c>
      <c r="H101" s="7" t="s">
        <v>1026</v>
      </c>
      <c r="I101" s="7" t="s">
        <v>1027</v>
      </c>
      <c r="J101" s="7" t="s">
        <v>1940</v>
      </c>
      <c r="K101" s="204" t="s">
        <v>1610</v>
      </c>
      <c r="L101" s="7" t="s">
        <v>3081</v>
      </c>
      <c r="M101" s="7" t="s">
        <v>1117</v>
      </c>
      <c r="N101" s="24">
        <v>79317340</v>
      </c>
      <c r="O101" s="41"/>
      <c r="P101" s="7" t="s">
        <v>1062</v>
      </c>
      <c r="Q101" s="7" t="s">
        <v>1029</v>
      </c>
      <c r="R101" t="s">
        <v>1941</v>
      </c>
      <c r="T101" s="7"/>
      <c r="U101" s="7"/>
      <c r="V101" s="13"/>
      <c r="W101" s="7"/>
      <c r="X101" s="7"/>
      <c r="Y101" s="7"/>
      <c r="Z101" s="13">
        <v>3107781659</v>
      </c>
      <c r="AA101" s="13">
        <v>0</v>
      </c>
      <c r="AB101" s="35">
        <v>9.07</v>
      </c>
      <c r="AD101" s="28">
        <v>44264</v>
      </c>
      <c r="AE101" s="29">
        <v>44265</v>
      </c>
      <c r="AG101" s="9">
        <v>44541</v>
      </c>
      <c r="AH101" s="2">
        <f t="shared" si="9"/>
        <v>5497978.7210584339</v>
      </c>
      <c r="AI101" s="33">
        <v>49866667</v>
      </c>
      <c r="AJ101" s="33"/>
      <c r="AK101" s="33"/>
      <c r="AL101" s="92" t="s">
        <v>1942</v>
      </c>
      <c r="AM101" s="7" t="s">
        <v>1083</v>
      </c>
      <c r="AN101" s="7">
        <v>398</v>
      </c>
      <c r="AO101" s="2" t="s">
        <v>1943</v>
      </c>
      <c r="AP101" s="2" t="s">
        <v>1935</v>
      </c>
      <c r="AQ101" s="7" t="s">
        <v>1031</v>
      </c>
      <c r="AR101" s="82" t="s">
        <v>1427</v>
      </c>
      <c r="AS101" s="15">
        <v>1</v>
      </c>
      <c r="AT101" s="7">
        <f>IFERROR(VLOOKUP(AS101,#REF!,2,0), )</f>
        <v>0</v>
      </c>
      <c r="AU101" s="7">
        <v>17</v>
      </c>
      <c r="AV101" s="7">
        <f>IFERROR(VLOOKUP(AU101,#REF!,2,0), )</f>
        <v>0</v>
      </c>
      <c r="AW101" s="7">
        <v>2160</v>
      </c>
      <c r="AX101" s="7">
        <f>IFERROR(VLOOKUP(AW101,#REF!,2,0), )</f>
        <v>0</v>
      </c>
      <c r="AY101" s="13"/>
      <c r="AZ101" s="13"/>
      <c r="BA101" s="13"/>
      <c r="BB101" s="13"/>
      <c r="BC101" s="13">
        <v>1</v>
      </c>
      <c r="BD101" s="13"/>
      <c r="BE101" s="13"/>
      <c r="BL101" s="19">
        <v>44260</v>
      </c>
      <c r="BP101" s="5"/>
      <c r="CA101" s="147">
        <v>0</v>
      </c>
      <c r="CC101" s="217"/>
      <c r="CD101" s="219"/>
      <c r="CQ101" s="5">
        <f t="shared" si="10"/>
        <v>0</v>
      </c>
      <c r="CR101" s="21">
        <f t="shared" si="7"/>
        <v>0</v>
      </c>
      <c r="CS101" s="21">
        <f t="shared" si="11"/>
        <v>0</v>
      </c>
      <c r="CT101" s="34">
        <v>44260</v>
      </c>
      <c r="CU101" s="5">
        <f t="shared" si="8"/>
        <v>49866667</v>
      </c>
      <c r="CV101" s="5"/>
      <c r="CW101" s="5">
        <v>4766667</v>
      </c>
      <c r="DF101"/>
      <c r="DG101" s="7" t="s">
        <v>1118</v>
      </c>
      <c r="DH101" s="7" t="s">
        <v>1038</v>
      </c>
      <c r="DJ101" s="7" t="s">
        <v>1204</v>
      </c>
    </row>
    <row r="102" spans="1:118" ht="25.5" customHeight="1" x14ac:dyDescent="0.25">
      <c r="A102" s="51" t="s">
        <v>665</v>
      </c>
      <c r="B102" s="7">
        <v>2021</v>
      </c>
      <c r="C102" s="11" t="s">
        <v>1944</v>
      </c>
      <c r="D102" s="46" t="s">
        <v>1945</v>
      </c>
      <c r="E102" s="73" t="s">
        <v>799</v>
      </c>
      <c r="G102" s="7" t="s">
        <v>1092</v>
      </c>
      <c r="H102" s="7" t="s">
        <v>1026</v>
      </c>
      <c r="I102" s="7" t="s">
        <v>1027</v>
      </c>
      <c r="J102" s="7" t="s">
        <v>1946</v>
      </c>
      <c r="K102" s="204" t="s">
        <v>1947</v>
      </c>
      <c r="L102" s="7" t="s">
        <v>3082</v>
      </c>
      <c r="M102" s="7" t="s">
        <v>1117</v>
      </c>
      <c r="N102" s="24">
        <v>1014205169</v>
      </c>
      <c r="O102" s="41"/>
      <c r="P102" t="s">
        <v>1112</v>
      </c>
      <c r="Q102" s="7" t="s">
        <v>1029</v>
      </c>
      <c r="R102" t="s">
        <v>1948</v>
      </c>
      <c r="T102" s="7"/>
      <c r="U102" s="7"/>
      <c r="V102" s="13"/>
      <c r="W102" s="7"/>
      <c r="X102" s="7"/>
      <c r="Y102" s="7"/>
      <c r="Z102" s="13">
        <v>3112896338</v>
      </c>
      <c r="AA102" s="13">
        <v>0</v>
      </c>
      <c r="AB102" s="35">
        <v>6</v>
      </c>
      <c r="AC102" s="7"/>
      <c r="AD102" s="28">
        <v>44265</v>
      </c>
      <c r="AE102" s="29">
        <v>44265</v>
      </c>
      <c r="AG102" s="9">
        <v>44448</v>
      </c>
      <c r="AH102" s="2">
        <f t="shared" si="9"/>
        <v>4700000</v>
      </c>
      <c r="AI102" s="33">
        <v>28200000</v>
      </c>
      <c r="AJ102" s="33"/>
      <c r="AK102" s="33"/>
      <c r="AL102" s="92" t="s">
        <v>1949</v>
      </c>
      <c r="AM102" s="7" t="s">
        <v>1083</v>
      </c>
      <c r="AN102" s="7">
        <v>399</v>
      </c>
      <c r="AO102" s="2" t="s">
        <v>1950</v>
      </c>
      <c r="AP102" s="2" t="s">
        <v>1951</v>
      </c>
      <c r="AQ102" s="7" t="s">
        <v>1031</v>
      </c>
      <c r="AR102" s="82" t="s">
        <v>1359</v>
      </c>
      <c r="AS102" s="15">
        <v>5</v>
      </c>
      <c r="AT102" s="7">
        <f>IFERROR(VLOOKUP(AS102,#REF!,2,0), )</f>
        <v>0</v>
      </c>
      <c r="AU102" s="7">
        <v>57</v>
      </c>
      <c r="AV102" s="7">
        <f>IFERROR(VLOOKUP(AU102,#REF!,2,0), )</f>
        <v>0</v>
      </c>
      <c r="AW102" s="7">
        <v>2169</v>
      </c>
      <c r="AX102" s="7">
        <f>IFERROR(VLOOKUP(AW102,#REF!,2,0), )</f>
        <v>0</v>
      </c>
      <c r="AY102" s="13"/>
      <c r="AZ102" s="13"/>
      <c r="BA102" s="13"/>
      <c r="BB102" s="13"/>
      <c r="BC102" s="13"/>
      <c r="BD102" s="13"/>
      <c r="BE102" s="13"/>
      <c r="BP102" s="5"/>
      <c r="CA102" s="33">
        <v>0</v>
      </c>
      <c r="CQ102" s="5">
        <f t="shared" si="10"/>
        <v>0</v>
      </c>
      <c r="CR102" s="21">
        <f t="shared" si="7"/>
        <v>0</v>
      </c>
      <c r="CS102" s="21">
        <f t="shared" si="11"/>
        <v>0</v>
      </c>
      <c r="CT102" s="9">
        <v>44448</v>
      </c>
      <c r="CU102" s="5">
        <f t="shared" si="8"/>
        <v>28200000</v>
      </c>
      <c r="CV102" s="5"/>
      <c r="CW102" s="7"/>
      <c r="DF102"/>
      <c r="DG102" s="7" t="s">
        <v>1118</v>
      </c>
      <c r="DH102" s="7" t="s">
        <v>1038</v>
      </c>
      <c r="DJ102" s="7" t="s">
        <v>1204</v>
      </c>
    </row>
    <row r="103" spans="1:118" ht="25.5" customHeight="1" x14ac:dyDescent="0.25">
      <c r="A103" s="51" t="s">
        <v>666</v>
      </c>
      <c r="B103" s="7">
        <v>2021</v>
      </c>
      <c r="C103" s="11" t="s">
        <v>1952</v>
      </c>
      <c r="D103" s="46" t="s">
        <v>1953</v>
      </c>
      <c r="E103" s="73" t="s">
        <v>1954</v>
      </c>
      <c r="G103" s="7" t="s">
        <v>1102</v>
      </c>
      <c r="H103" s="7" t="s">
        <v>1026</v>
      </c>
      <c r="I103" s="7" t="s">
        <v>1103</v>
      </c>
      <c r="J103" s="7" t="s">
        <v>1955</v>
      </c>
      <c r="K103" s="204" t="s">
        <v>1956</v>
      </c>
      <c r="L103" s="7" t="s">
        <v>3083</v>
      </c>
      <c r="M103" s="7" t="s">
        <v>1054</v>
      </c>
      <c r="N103" s="24">
        <v>800074685</v>
      </c>
      <c r="O103" s="41">
        <v>4</v>
      </c>
      <c r="P103" s="7" t="s">
        <v>1062</v>
      </c>
      <c r="Q103" s="7" t="s">
        <v>1055</v>
      </c>
      <c r="R103" s="7" t="s">
        <v>1161</v>
      </c>
      <c r="T103" s="7" t="s">
        <v>1957</v>
      </c>
      <c r="U103" s="7" t="s">
        <v>1117</v>
      </c>
      <c r="V103" s="13">
        <v>79321581</v>
      </c>
      <c r="W103" s="7" t="s">
        <v>1169</v>
      </c>
      <c r="X103" s="7"/>
      <c r="Y103" s="7"/>
      <c r="Z103" s="13">
        <v>0</v>
      </c>
      <c r="AA103" s="13">
        <v>0</v>
      </c>
      <c r="AB103" s="35">
        <v>5</v>
      </c>
      <c r="AC103" s="7">
        <v>23</v>
      </c>
      <c r="AD103" s="28">
        <v>44265</v>
      </c>
      <c r="AE103" s="28">
        <v>44265</v>
      </c>
      <c r="AG103" s="9">
        <v>44441</v>
      </c>
      <c r="AH103" s="2">
        <f t="shared" si="9"/>
        <v>7616613.4000000004</v>
      </c>
      <c r="AI103" s="33">
        <v>38083067</v>
      </c>
      <c r="AJ103" s="33"/>
      <c r="AK103" s="33"/>
      <c r="AL103" s="92" t="s">
        <v>1958</v>
      </c>
      <c r="AM103" s="2" t="s">
        <v>1083</v>
      </c>
      <c r="AN103" s="7">
        <v>400</v>
      </c>
      <c r="AO103" s="2" t="s">
        <v>1959</v>
      </c>
      <c r="AP103" s="2" t="s">
        <v>1951</v>
      </c>
      <c r="AQ103" s="44" t="s">
        <v>1056</v>
      </c>
      <c r="AR103" s="82"/>
      <c r="AS103" s="13" t="s">
        <v>1065</v>
      </c>
      <c r="AT103" s="7">
        <f>IFERROR(VLOOKUP(AS103,#REF!,2,0), )</f>
        <v>0</v>
      </c>
      <c r="AU103" s="7" t="s">
        <v>1065</v>
      </c>
      <c r="AV103" s="7">
        <f>IFERROR(VLOOKUP(AU103,#REF!,2,0), )</f>
        <v>0</v>
      </c>
      <c r="AW103" s="7" t="s">
        <v>1065</v>
      </c>
      <c r="AX103" s="7">
        <f>IFERROR(VLOOKUP(AW103,#REF!,2,0), )</f>
        <v>0</v>
      </c>
      <c r="AY103" s="13"/>
      <c r="AZ103" s="13"/>
      <c r="BA103" s="13"/>
      <c r="BB103" s="13"/>
      <c r="BC103" s="13"/>
      <c r="BD103" s="13"/>
      <c r="BE103" s="13"/>
      <c r="BP103" s="5"/>
      <c r="CA103" s="147">
        <v>0</v>
      </c>
      <c r="CC103" s="217"/>
      <c r="CQ103" s="5">
        <f t="shared" si="10"/>
        <v>0</v>
      </c>
      <c r="CR103" s="21">
        <f t="shared" si="7"/>
        <v>0</v>
      </c>
      <c r="CS103" s="21">
        <f t="shared" si="11"/>
        <v>0</v>
      </c>
      <c r="CT103" s="34">
        <v>44441</v>
      </c>
      <c r="CU103" s="5">
        <f t="shared" si="8"/>
        <v>38083067</v>
      </c>
      <c r="CV103" s="5"/>
      <c r="CW103" s="7"/>
      <c r="DF103"/>
      <c r="DG103" s="7" t="s">
        <v>1118</v>
      </c>
      <c r="DH103" s="7" t="s">
        <v>1038</v>
      </c>
      <c r="DJ103" s="7" t="s">
        <v>1774</v>
      </c>
      <c r="DK103" s="7" t="s">
        <v>1153</v>
      </c>
      <c r="DL103" s="37" t="s">
        <v>1784</v>
      </c>
      <c r="DM103" s="37" t="s">
        <v>1785</v>
      </c>
    </row>
    <row r="104" spans="1:118" ht="25.5" customHeight="1" x14ac:dyDescent="0.25">
      <c r="A104" s="51">
        <v>101</v>
      </c>
      <c r="B104" s="7">
        <v>2021</v>
      </c>
      <c r="C104" s="11" t="s">
        <v>1960</v>
      </c>
      <c r="D104" s="46" t="s">
        <v>1961</v>
      </c>
      <c r="E104" s="73" t="s">
        <v>800</v>
      </c>
      <c r="G104" s="7" t="s">
        <v>1092</v>
      </c>
      <c r="H104" s="7" t="s">
        <v>1026</v>
      </c>
      <c r="I104" s="7" t="s">
        <v>1027</v>
      </c>
      <c r="J104" s="7" t="s">
        <v>1962</v>
      </c>
      <c r="K104" s="204" t="s">
        <v>1963</v>
      </c>
      <c r="L104" s="7" t="s">
        <v>3084</v>
      </c>
      <c r="M104" s="7" t="s">
        <v>1117</v>
      </c>
      <c r="N104" s="24">
        <v>52116887</v>
      </c>
      <c r="O104" s="41"/>
      <c r="P104" t="s">
        <v>1964</v>
      </c>
      <c r="Q104" s="7" t="s">
        <v>1029</v>
      </c>
      <c r="R104" t="s">
        <v>1965</v>
      </c>
      <c r="T104" s="7"/>
      <c r="U104" s="7"/>
      <c r="V104" s="13"/>
      <c r="W104" s="7"/>
      <c r="X104" s="7"/>
      <c r="Y104" s="7"/>
      <c r="Z104" s="13">
        <v>3107693322</v>
      </c>
      <c r="AA104" s="13">
        <v>0</v>
      </c>
      <c r="AB104" s="35">
        <v>9</v>
      </c>
      <c r="AC104">
        <v>11</v>
      </c>
      <c r="AD104" s="28">
        <v>44265</v>
      </c>
      <c r="AE104" s="29">
        <v>44265</v>
      </c>
      <c r="AG104" s="9">
        <v>44561</v>
      </c>
      <c r="AH104" s="148">
        <f t="shared" si="9"/>
        <v>2289629.6666666665</v>
      </c>
      <c r="AI104" s="147">
        <v>20606667</v>
      </c>
      <c r="AJ104" s="147"/>
      <c r="AK104" s="147"/>
      <c r="AL104" s="92" t="s">
        <v>1966</v>
      </c>
      <c r="AM104" s="148" t="s">
        <v>1078</v>
      </c>
      <c r="AN104" s="7">
        <v>402</v>
      </c>
      <c r="AO104" s="2" t="s">
        <v>1967</v>
      </c>
      <c r="AP104" s="148" t="s">
        <v>1951</v>
      </c>
      <c r="AQ104" s="7" t="s">
        <v>1031</v>
      </c>
      <c r="AR104" s="226" t="s">
        <v>1453</v>
      </c>
      <c r="AS104" s="15">
        <v>3</v>
      </c>
      <c r="AT104" s="7">
        <f>IFERROR(VLOOKUP(AS104,#REF!,2,0), )</f>
        <v>0</v>
      </c>
      <c r="AU104" s="7">
        <v>43</v>
      </c>
      <c r="AV104" s="7">
        <f>IFERROR(VLOOKUP(AU104,#REF!,2,0), )</f>
        <v>0</v>
      </c>
      <c r="AW104" s="7">
        <v>2164</v>
      </c>
      <c r="AX104" s="7">
        <f>IFERROR(VLOOKUP(AW104,#REF!,2,0), )</f>
        <v>0</v>
      </c>
      <c r="AY104" s="13">
        <v>1</v>
      </c>
      <c r="AZ104" s="13">
        <v>1</v>
      </c>
      <c r="BA104" s="13"/>
      <c r="BB104" s="13"/>
      <c r="BC104" s="13"/>
      <c r="BD104" s="13">
        <v>1</v>
      </c>
      <c r="BE104" s="13"/>
      <c r="BP104" s="5"/>
      <c r="CA104" s="33">
        <v>2200000</v>
      </c>
      <c r="CB104" s="15">
        <v>1</v>
      </c>
      <c r="CC104" s="15">
        <v>0</v>
      </c>
      <c r="CD104" s="49">
        <v>44581</v>
      </c>
      <c r="CQ104" s="5">
        <f t="shared" si="10"/>
        <v>2200000</v>
      </c>
      <c r="CR104" s="21">
        <f t="shared" si="7"/>
        <v>1</v>
      </c>
      <c r="CS104" s="21">
        <f t="shared" si="11"/>
        <v>0</v>
      </c>
      <c r="CT104" s="219">
        <v>44581</v>
      </c>
      <c r="CU104" s="5">
        <f t="shared" si="8"/>
        <v>22806667</v>
      </c>
      <c r="CV104" s="5"/>
      <c r="CW104" s="7"/>
      <c r="DF104"/>
      <c r="DG104" s="7" t="s">
        <v>1118</v>
      </c>
      <c r="DH104" s="7" t="s">
        <v>1038</v>
      </c>
      <c r="DJ104" s="7" t="s">
        <v>1774</v>
      </c>
    </row>
    <row r="105" spans="1:118" ht="25.5" customHeight="1" x14ac:dyDescent="0.25">
      <c r="A105" s="51">
        <v>102</v>
      </c>
      <c r="B105" s="7">
        <v>2021</v>
      </c>
      <c r="C105" s="11" t="s">
        <v>1968</v>
      </c>
      <c r="D105" s="46" t="s">
        <v>1969</v>
      </c>
      <c r="E105" s="73" t="s">
        <v>801</v>
      </c>
      <c r="G105" s="7" t="s">
        <v>1092</v>
      </c>
      <c r="H105" s="7" t="s">
        <v>1026</v>
      </c>
      <c r="I105" s="7" t="s">
        <v>1027</v>
      </c>
      <c r="J105" s="7" t="s">
        <v>1970</v>
      </c>
      <c r="K105" s="204" t="s">
        <v>1971</v>
      </c>
      <c r="L105" s="7" t="s">
        <v>3085</v>
      </c>
      <c r="M105" s="7" t="s">
        <v>1117</v>
      </c>
      <c r="N105" s="24">
        <v>53006037</v>
      </c>
      <c r="O105" s="41"/>
      <c r="P105" s="7" t="s">
        <v>1062</v>
      </c>
      <c r="Q105" s="7" t="s">
        <v>1029</v>
      </c>
      <c r="R105" t="s">
        <v>1972</v>
      </c>
      <c r="T105" s="7"/>
      <c r="U105" s="7"/>
      <c r="V105" s="13"/>
      <c r="W105" s="7"/>
      <c r="X105" s="7"/>
      <c r="Y105" s="7"/>
      <c r="Z105" s="13">
        <v>3118646574</v>
      </c>
      <c r="AA105" s="13">
        <v>0</v>
      </c>
      <c r="AB105" s="35">
        <v>6</v>
      </c>
      <c r="AC105" s="7"/>
      <c r="AD105" s="28">
        <v>44265</v>
      </c>
      <c r="AE105" s="29">
        <v>44265</v>
      </c>
      <c r="AG105" s="9">
        <v>44448</v>
      </c>
      <c r="AH105" s="148">
        <f t="shared" si="9"/>
        <v>4400000</v>
      </c>
      <c r="AI105" s="147">
        <v>26400000</v>
      </c>
      <c r="AJ105" s="147"/>
      <c r="AK105" s="147"/>
      <c r="AL105" s="92" t="s">
        <v>1973</v>
      </c>
      <c r="AM105" s="7" t="s">
        <v>1083</v>
      </c>
      <c r="AN105" s="7">
        <v>401</v>
      </c>
      <c r="AO105" s="148" t="s">
        <v>1974</v>
      </c>
      <c r="AP105" s="148" t="s">
        <v>1951</v>
      </c>
      <c r="AQ105" s="7" t="s">
        <v>1031</v>
      </c>
      <c r="AR105" s="226" t="s">
        <v>1359</v>
      </c>
      <c r="AS105" s="217">
        <v>5</v>
      </c>
      <c r="AT105" s="7">
        <f>IFERROR(VLOOKUP(AS105,#REF!,2,0), )</f>
        <v>0</v>
      </c>
      <c r="AU105" s="7">
        <v>57</v>
      </c>
      <c r="AV105" s="7">
        <f>IFERROR(VLOOKUP(AU105,#REF!,2,0), )</f>
        <v>0</v>
      </c>
      <c r="AW105" s="7">
        <v>2169</v>
      </c>
      <c r="AX105" s="7">
        <f>IFERROR(VLOOKUP(AW105,#REF!,2,0), )</f>
        <v>0</v>
      </c>
      <c r="AY105" s="13"/>
      <c r="AZ105" s="13"/>
      <c r="BA105" s="13"/>
      <c r="BB105" s="13"/>
      <c r="BC105" s="13"/>
      <c r="BD105" s="13"/>
      <c r="BE105" s="13"/>
      <c r="BF105" s="218"/>
      <c r="BG105" s="218"/>
      <c r="BH105" s="218"/>
      <c r="BI105" s="218"/>
      <c r="BJ105" s="218"/>
      <c r="BK105" s="218"/>
      <c r="BL105" s="218"/>
      <c r="BM105" s="218"/>
      <c r="BN105" s="218"/>
      <c r="BO105" s="218"/>
      <c r="BP105" s="5"/>
      <c r="BQ105" s="217"/>
      <c r="BR105" s="148"/>
      <c r="BS105" s="148"/>
      <c r="BT105" s="217"/>
      <c r="BU105" s="148"/>
      <c r="BV105" s="148"/>
      <c r="BW105" s="148"/>
      <c r="BX105" s="148"/>
      <c r="BY105" s="148"/>
      <c r="BZ105" s="217"/>
      <c r="CA105" s="147">
        <v>0</v>
      </c>
      <c r="CB105" s="217"/>
      <c r="CC105" s="217"/>
      <c r="CD105" s="219"/>
      <c r="CE105" s="148"/>
      <c r="CF105" s="148"/>
      <c r="CG105" s="148"/>
      <c r="CH105" s="217"/>
      <c r="CI105" s="217"/>
      <c r="CJ105" s="219"/>
      <c r="CK105" s="148"/>
      <c r="CL105" s="148"/>
      <c r="CM105" s="148"/>
      <c r="CN105" s="148"/>
      <c r="CO105" s="217"/>
      <c r="CP105" s="219"/>
      <c r="CQ105" s="5">
        <f t="shared" si="10"/>
        <v>0</v>
      </c>
      <c r="CR105" s="21">
        <f t="shared" si="7"/>
        <v>0</v>
      </c>
      <c r="CS105" s="21">
        <f t="shared" si="11"/>
        <v>0</v>
      </c>
      <c r="CT105" s="9">
        <v>44448</v>
      </c>
      <c r="CU105" s="5">
        <f t="shared" si="8"/>
        <v>26400000</v>
      </c>
      <c r="CV105" s="5"/>
      <c r="CW105" s="7"/>
      <c r="DF105"/>
      <c r="DG105" s="7" t="s">
        <v>1118</v>
      </c>
      <c r="DH105" s="7" t="s">
        <v>1038</v>
      </c>
      <c r="DJ105" s="7" t="s">
        <v>1774</v>
      </c>
      <c r="DK105" s="7" t="s">
        <v>1123</v>
      </c>
      <c r="DL105" s="37" t="s">
        <v>1975</v>
      </c>
    </row>
    <row r="106" spans="1:118" ht="25.5" customHeight="1" x14ac:dyDescent="0.25">
      <c r="A106" s="36" t="s">
        <v>667</v>
      </c>
      <c r="B106" s="7">
        <v>2021</v>
      </c>
      <c r="C106" s="11" t="s">
        <v>1976</v>
      </c>
      <c r="D106" s="46" t="s">
        <v>1977</v>
      </c>
      <c r="E106" s="73" t="s">
        <v>1978</v>
      </c>
      <c r="G106" s="7" t="s">
        <v>1063</v>
      </c>
      <c r="H106" s="7" t="s">
        <v>1064</v>
      </c>
      <c r="I106" s="7" t="s">
        <v>1053</v>
      </c>
      <c r="J106" s="7" t="s">
        <v>1979</v>
      </c>
      <c r="K106" s="204" t="s">
        <v>1980</v>
      </c>
      <c r="L106" s="7" t="s">
        <v>3086</v>
      </c>
      <c r="M106" s="7" t="s">
        <v>1054</v>
      </c>
      <c r="N106" s="24">
        <v>830095213</v>
      </c>
      <c r="O106" s="41">
        <v>0</v>
      </c>
      <c r="P106" s="7" t="s">
        <v>1062</v>
      </c>
      <c r="Q106" s="7" t="s">
        <v>1055</v>
      </c>
      <c r="R106" s="7" t="s">
        <v>1161</v>
      </c>
      <c r="S106" s="7"/>
      <c r="T106" s="7" t="s">
        <v>1981</v>
      </c>
      <c r="U106" s="7" t="s">
        <v>1117</v>
      </c>
      <c r="V106" s="13">
        <v>10275157</v>
      </c>
      <c r="W106" s="7"/>
      <c r="X106" s="7"/>
      <c r="Y106" s="7"/>
      <c r="Z106" s="13">
        <v>0</v>
      </c>
      <c r="AA106" s="13"/>
      <c r="AB106" s="35">
        <v>1</v>
      </c>
      <c r="AC106" s="7">
        <v>0</v>
      </c>
      <c r="AD106" s="28">
        <v>44280</v>
      </c>
      <c r="AE106" s="29">
        <v>44285</v>
      </c>
      <c r="AG106" s="9">
        <v>44315</v>
      </c>
      <c r="AH106" s="2">
        <f t="shared" si="9"/>
        <v>24000000</v>
      </c>
      <c r="AI106" s="33">
        <v>24000000</v>
      </c>
      <c r="AJ106" s="33"/>
      <c r="AK106" s="33"/>
      <c r="AL106" s="92"/>
      <c r="AN106" s="7"/>
      <c r="AP106" s="48"/>
      <c r="AQ106" s="7" t="s">
        <v>1056</v>
      </c>
      <c r="AR106" s="82"/>
      <c r="AS106" s="13" t="s">
        <v>1065</v>
      </c>
      <c r="AT106" s="7">
        <f>IFERROR(VLOOKUP(AS106,#REF!,2,0), )</f>
        <v>0</v>
      </c>
      <c r="AU106" s="7" t="s">
        <v>1065</v>
      </c>
      <c r="AV106" s="7">
        <f>IFERROR(VLOOKUP(AU106,#REF!,2,0), )</f>
        <v>0</v>
      </c>
      <c r="AW106" s="7" t="s">
        <v>1065</v>
      </c>
      <c r="AX106" s="7">
        <f>IFERROR(VLOOKUP(AW106,#REF!,2,0), )</f>
        <v>0</v>
      </c>
      <c r="AY106" s="13"/>
      <c r="AZ106" s="13"/>
      <c r="BA106" s="13"/>
      <c r="BB106" s="13"/>
      <c r="BC106" s="13"/>
      <c r="BD106" s="13"/>
      <c r="BE106" s="13"/>
      <c r="BP106" s="5"/>
      <c r="CA106" s="147">
        <v>0</v>
      </c>
      <c r="CC106" s="217"/>
      <c r="CQ106" s="5">
        <f t="shared" si="10"/>
        <v>0</v>
      </c>
      <c r="CR106" s="21">
        <f t="shared" ref="CR106:CR169" si="12">CB106+CH106+CN106</f>
        <v>0</v>
      </c>
      <c r="CS106" s="21">
        <f t="shared" si="11"/>
        <v>0</v>
      </c>
      <c r="CT106" s="9">
        <v>44315</v>
      </c>
      <c r="CU106" s="5">
        <f t="shared" si="8"/>
        <v>24000000</v>
      </c>
      <c r="CV106" s="5"/>
      <c r="CW106" s="7"/>
      <c r="DF106"/>
      <c r="DG106" s="7" t="s">
        <v>1118</v>
      </c>
      <c r="DH106" s="7" t="s">
        <v>1038</v>
      </c>
      <c r="DK106" s="7" t="s">
        <v>1982</v>
      </c>
      <c r="DL106" s="37" t="s">
        <v>1983</v>
      </c>
    </row>
    <row r="107" spans="1:118" ht="25.5" customHeight="1" x14ac:dyDescent="0.25">
      <c r="A107" s="51" t="s">
        <v>668</v>
      </c>
      <c r="B107" s="7">
        <v>2021</v>
      </c>
      <c r="C107" s="11" t="s">
        <v>1984</v>
      </c>
      <c r="D107" s="46" t="s">
        <v>1985</v>
      </c>
      <c r="E107" s="73" t="s">
        <v>802</v>
      </c>
      <c r="G107" s="7" t="s">
        <v>1092</v>
      </c>
      <c r="H107" s="7" t="s">
        <v>1026</v>
      </c>
      <c r="I107" s="7" t="s">
        <v>1027</v>
      </c>
      <c r="J107" s="7" t="s">
        <v>1986</v>
      </c>
      <c r="K107" s="204" t="s">
        <v>1073</v>
      </c>
      <c r="L107" s="7" t="s">
        <v>684</v>
      </c>
      <c r="M107" s="7" t="s">
        <v>1117</v>
      </c>
      <c r="N107" s="24">
        <v>51679899</v>
      </c>
      <c r="O107" s="41"/>
      <c r="P107" s="7" t="s">
        <v>1062</v>
      </c>
      <c r="Q107" s="7" t="s">
        <v>1029</v>
      </c>
      <c r="R107" t="s">
        <v>1987</v>
      </c>
      <c r="T107" s="7"/>
      <c r="U107" s="7"/>
      <c r="V107" s="13"/>
      <c r="W107" s="7"/>
      <c r="X107" s="7"/>
      <c r="Y107" s="7"/>
      <c r="Z107" s="13">
        <v>3103432753</v>
      </c>
      <c r="AA107" s="13">
        <v>0</v>
      </c>
      <c r="AB107" s="35">
        <v>8</v>
      </c>
      <c r="AD107" s="28">
        <v>44295</v>
      </c>
      <c r="AE107" s="29">
        <v>44298</v>
      </c>
      <c r="AG107" s="9">
        <v>44541</v>
      </c>
      <c r="AH107" s="148">
        <f t="shared" si="9"/>
        <v>2200000</v>
      </c>
      <c r="AI107" s="147">
        <v>17600000</v>
      </c>
      <c r="AJ107" s="147"/>
      <c r="AK107" s="147"/>
      <c r="AL107" s="92" t="s">
        <v>1988</v>
      </c>
      <c r="AM107" s="7" t="s">
        <v>1083</v>
      </c>
      <c r="AN107" s="7">
        <v>416</v>
      </c>
      <c r="AO107" s="148" t="s">
        <v>1989</v>
      </c>
      <c r="AP107" s="225" t="s">
        <v>1990</v>
      </c>
      <c r="AQ107" s="7" t="s">
        <v>1031</v>
      </c>
      <c r="AR107" s="226" t="s">
        <v>1820</v>
      </c>
      <c r="AS107" s="217">
        <v>2</v>
      </c>
      <c r="AT107" s="7">
        <f>IFERROR(VLOOKUP(AS107,#REF!,2,0), )</f>
        <v>0</v>
      </c>
      <c r="AU107" s="7">
        <v>38</v>
      </c>
      <c r="AV107" s="7">
        <f>IFERROR(VLOOKUP(AU107,#REF!,2,0), )</f>
        <v>0</v>
      </c>
      <c r="AW107" s="7">
        <v>2147</v>
      </c>
      <c r="AX107" s="7">
        <f>IFERROR(VLOOKUP(AW107,#REF!,2,0), )</f>
        <v>0</v>
      </c>
      <c r="AY107" s="13">
        <v>1</v>
      </c>
      <c r="AZ107" s="13">
        <v>1</v>
      </c>
      <c r="BA107" s="13"/>
      <c r="BB107" s="13"/>
      <c r="BC107" s="13"/>
      <c r="BD107" s="13"/>
      <c r="BE107" s="13"/>
      <c r="BF107" s="218"/>
      <c r="BG107" s="218"/>
      <c r="BH107" s="218"/>
      <c r="BI107" s="218"/>
      <c r="BJ107" s="218"/>
      <c r="BK107" s="218"/>
      <c r="BL107" s="218"/>
      <c r="BM107" s="218"/>
      <c r="BN107" s="218"/>
      <c r="BO107" s="218"/>
      <c r="BP107" s="5"/>
      <c r="BQ107" s="217"/>
      <c r="BR107" s="148"/>
      <c r="BS107" s="148"/>
      <c r="BT107" s="217"/>
      <c r="BU107" s="148"/>
      <c r="BV107" s="148"/>
      <c r="BW107" s="148"/>
      <c r="BX107" s="148"/>
      <c r="BY107" s="148"/>
      <c r="BZ107" s="217"/>
      <c r="CA107" s="147">
        <v>2200000</v>
      </c>
      <c r="CB107" s="217">
        <v>1</v>
      </c>
      <c r="CC107" s="217">
        <v>0</v>
      </c>
      <c r="CD107" s="219">
        <v>44572</v>
      </c>
      <c r="CE107" s="148"/>
      <c r="CF107" s="148"/>
      <c r="CG107" s="148"/>
      <c r="CH107" s="217"/>
      <c r="CI107" s="217"/>
      <c r="CJ107" s="219"/>
      <c r="CK107" s="148"/>
      <c r="CL107" s="148"/>
      <c r="CM107" s="148"/>
      <c r="CN107" s="148"/>
      <c r="CO107" s="217"/>
      <c r="CP107" s="219"/>
      <c r="CQ107" s="5">
        <f t="shared" si="10"/>
        <v>2200000</v>
      </c>
      <c r="CR107" s="21">
        <f t="shared" si="12"/>
        <v>1</v>
      </c>
      <c r="CS107" s="21">
        <f t="shared" si="11"/>
        <v>0</v>
      </c>
      <c r="CT107" s="232">
        <v>44572</v>
      </c>
      <c r="CU107" s="5">
        <f t="shared" si="8"/>
        <v>19800000</v>
      </c>
      <c r="CV107" s="5"/>
      <c r="CW107" s="7"/>
      <c r="DF107"/>
      <c r="DG107" s="7" t="s">
        <v>1118</v>
      </c>
      <c r="DH107" s="7" t="s">
        <v>1038</v>
      </c>
      <c r="DJ107" s="7" t="s">
        <v>1119</v>
      </c>
      <c r="DK107" s="7" t="s">
        <v>1333</v>
      </c>
      <c r="DL107" s="37" t="s">
        <v>1991</v>
      </c>
      <c r="DM107" s="37" t="s">
        <v>1517</v>
      </c>
    </row>
    <row r="108" spans="1:118" ht="25.5" customHeight="1" x14ac:dyDescent="0.25">
      <c r="A108" s="51" t="s">
        <v>669</v>
      </c>
      <c r="B108" s="7">
        <v>2021</v>
      </c>
      <c r="C108" s="11" t="s">
        <v>1992</v>
      </c>
      <c r="D108" s="46" t="s">
        <v>1993</v>
      </c>
      <c r="E108" s="73" t="s">
        <v>1994</v>
      </c>
      <c r="G108" s="7" t="s">
        <v>1089</v>
      </c>
      <c r="H108" s="7" t="s">
        <v>1064</v>
      </c>
      <c r="I108" s="7" t="s">
        <v>1053</v>
      </c>
      <c r="J108" s="7" t="s">
        <v>1995</v>
      </c>
      <c r="K108" s="204" t="s">
        <v>1996</v>
      </c>
      <c r="L108" s="7" t="s">
        <v>3087</v>
      </c>
      <c r="M108" s="7" t="s">
        <v>1054</v>
      </c>
      <c r="N108" s="24">
        <v>860039988</v>
      </c>
      <c r="O108" s="41"/>
      <c r="P108" s="7" t="s">
        <v>1062</v>
      </c>
      <c r="Q108" s="7" t="s">
        <v>1055</v>
      </c>
      <c r="R108" t="s">
        <v>1161</v>
      </c>
      <c r="T108" s="7" t="s">
        <v>1997</v>
      </c>
      <c r="U108" s="7" t="s">
        <v>1028</v>
      </c>
      <c r="V108" s="13">
        <v>52699842</v>
      </c>
      <c r="W108" s="7"/>
      <c r="X108" s="7"/>
      <c r="Y108" s="7"/>
      <c r="Z108" s="13">
        <v>0</v>
      </c>
      <c r="AA108" s="13">
        <v>1</v>
      </c>
      <c r="AB108" s="35">
        <v>0</v>
      </c>
      <c r="AC108">
        <v>73</v>
      </c>
      <c r="AD108" s="28">
        <v>44299</v>
      </c>
      <c r="AE108" s="29">
        <v>44301</v>
      </c>
      <c r="AG108" s="9">
        <v>44345</v>
      </c>
      <c r="AH108" s="2">
        <f t="shared" si="9"/>
        <v>0</v>
      </c>
      <c r="AI108" s="33">
        <v>14384915</v>
      </c>
      <c r="AJ108" s="33"/>
      <c r="AK108" s="33"/>
      <c r="AL108" s="92" t="s">
        <v>1163</v>
      </c>
      <c r="AM108" s="8" t="s">
        <v>1163</v>
      </c>
      <c r="AN108" s="7">
        <v>417</v>
      </c>
      <c r="AO108" s="2" t="s">
        <v>1998</v>
      </c>
      <c r="AP108" s="48" t="s">
        <v>1999</v>
      </c>
      <c r="AQ108" s="7" t="s">
        <v>1056</v>
      </c>
      <c r="AR108" s="82" t="s">
        <v>2000</v>
      </c>
      <c r="AS108" s="15" t="s">
        <v>1065</v>
      </c>
      <c r="AT108" s="7">
        <f>IFERROR(VLOOKUP(AS108,#REF!,2,0), )</f>
        <v>0</v>
      </c>
      <c r="AU108" s="7" t="s">
        <v>1065</v>
      </c>
      <c r="AV108" s="7">
        <f>IFERROR(VLOOKUP(AU108,#REF!,2,0), )</f>
        <v>0</v>
      </c>
      <c r="AW108" s="7" t="s">
        <v>1065</v>
      </c>
      <c r="AX108" s="7">
        <f>IFERROR(VLOOKUP(AW108,#REF!,2,0), )</f>
        <v>0</v>
      </c>
      <c r="AY108" s="13">
        <v>1</v>
      </c>
      <c r="AZ108" s="13"/>
      <c r="BA108" s="13"/>
      <c r="BB108" s="13"/>
      <c r="BC108" s="13"/>
      <c r="BD108" s="13"/>
      <c r="BE108" s="13"/>
      <c r="BP108" s="5"/>
      <c r="CA108" s="147">
        <v>7045673</v>
      </c>
      <c r="CB108" s="15">
        <v>0</v>
      </c>
      <c r="CC108" s="217">
        <v>0</v>
      </c>
      <c r="CQ108" s="5">
        <f t="shared" si="10"/>
        <v>7045673</v>
      </c>
      <c r="CR108" s="21">
        <f t="shared" si="12"/>
        <v>0</v>
      </c>
      <c r="CS108" s="21">
        <f t="shared" si="11"/>
        <v>0</v>
      </c>
      <c r="CT108" s="34">
        <v>44345</v>
      </c>
      <c r="CU108" s="5">
        <f t="shared" si="8"/>
        <v>21430588</v>
      </c>
      <c r="CV108" s="5"/>
      <c r="CW108" s="7"/>
      <c r="DF108"/>
      <c r="DG108" s="7" t="s">
        <v>1118</v>
      </c>
      <c r="DH108" s="7" t="s">
        <v>1038</v>
      </c>
      <c r="DJ108" s="7" t="s">
        <v>1888</v>
      </c>
      <c r="DN108" t="s">
        <v>2001</v>
      </c>
    </row>
    <row r="109" spans="1:118" ht="25.5" customHeight="1" x14ac:dyDescent="0.25">
      <c r="A109" s="51">
        <v>106</v>
      </c>
      <c r="B109" s="7">
        <v>2021</v>
      </c>
      <c r="C109" s="11" t="s">
        <v>2002</v>
      </c>
      <c r="D109" s="46" t="s">
        <v>2003</v>
      </c>
      <c r="E109" s="73" t="s">
        <v>803</v>
      </c>
      <c r="G109" s="7" t="s">
        <v>1092</v>
      </c>
      <c r="H109" s="7" t="s">
        <v>1026</v>
      </c>
      <c r="I109" s="7" t="s">
        <v>1027</v>
      </c>
      <c r="J109" s="7" t="s">
        <v>2004</v>
      </c>
      <c r="K109" s="204" t="s">
        <v>1085</v>
      </c>
      <c r="L109" s="7" t="s">
        <v>3006</v>
      </c>
      <c r="M109" s="7" t="s">
        <v>1117</v>
      </c>
      <c r="N109" s="24">
        <v>52972345</v>
      </c>
      <c r="O109" s="41"/>
      <c r="P109" s="7" t="s">
        <v>1062</v>
      </c>
      <c r="Q109" s="7" t="s">
        <v>1029</v>
      </c>
      <c r="R109" t="s">
        <v>1199</v>
      </c>
      <c r="T109" s="7"/>
      <c r="U109" s="7"/>
      <c r="V109" s="13"/>
      <c r="W109" s="7"/>
      <c r="X109" s="7"/>
      <c r="Y109" s="7"/>
      <c r="Z109" s="13">
        <v>3124569173</v>
      </c>
      <c r="AA109" s="13">
        <v>0</v>
      </c>
      <c r="AB109" s="35">
        <v>4</v>
      </c>
      <c r="AC109" s="7"/>
      <c r="AD109" s="28">
        <v>44301</v>
      </c>
      <c r="AE109" s="29">
        <v>44307</v>
      </c>
      <c r="AG109" s="9">
        <v>44428</v>
      </c>
      <c r="AH109" s="148">
        <f t="shared" si="9"/>
        <v>1500000</v>
      </c>
      <c r="AI109" s="147">
        <v>6000000</v>
      </c>
      <c r="AJ109" s="147"/>
      <c r="AK109" s="147"/>
      <c r="AL109" s="92" t="s">
        <v>2005</v>
      </c>
      <c r="AM109" s="7" t="s">
        <v>1083</v>
      </c>
      <c r="AN109" s="7">
        <v>430</v>
      </c>
      <c r="AO109" s="148" t="s">
        <v>2006</v>
      </c>
      <c r="AP109" s="225" t="s">
        <v>2007</v>
      </c>
      <c r="AQ109" s="7" t="s">
        <v>1031</v>
      </c>
      <c r="AR109" s="226" t="s">
        <v>1350</v>
      </c>
      <c r="AS109" s="217">
        <v>5</v>
      </c>
      <c r="AT109" s="7">
        <f>IFERROR(VLOOKUP(AS109,#REF!,2,0), )</f>
        <v>0</v>
      </c>
      <c r="AU109" s="7">
        <v>57</v>
      </c>
      <c r="AV109" s="7">
        <f>IFERROR(VLOOKUP(AU109,#REF!,2,0), )</f>
        <v>0</v>
      </c>
      <c r="AW109" s="7">
        <v>2172</v>
      </c>
      <c r="AX109" s="7">
        <f>IFERROR(VLOOKUP(AW109,#REF!,2,0), )</f>
        <v>0</v>
      </c>
      <c r="AY109" s="13"/>
      <c r="AZ109" s="13"/>
      <c r="BA109" s="13"/>
      <c r="BB109" s="13"/>
      <c r="BC109" s="13"/>
      <c r="BD109" s="13"/>
      <c r="BE109" s="13"/>
      <c r="BF109" s="218"/>
      <c r="BG109" s="218"/>
      <c r="BH109" s="218"/>
      <c r="BI109" s="218"/>
      <c r="BJ109" s="218"/>
      <c r="BK109" s="218"/>
      <c r="BL109" s="218"/>
      <c r="BM109" s="218"/>
      <c r="BN109" s="218"/>
      <c r="BO109" s="218"/>
      <c r="BP109" s="5"/>
      <c r="BQ109" s="217"/>
      <c r="BR109" s="148"/>
      <c r="BS109" s="148"/>
      <c r="BT109" s="217"/>
      <c r="BU109" s="148"/>
      <c r="BV109" s="148"/>
      <c r="BW109" s="148"/>
      <c r="BX109" s="148"/>
      <c r="BY109" s="148"/>
      <c r="BZ109" s="217"/>
      <c r="CA109" s="147">
        <v>0</v>
      </c>
      <c r="CB109" s="217"/>
      <c r="CC109" s="217"/>
      <c r="CD109" s="219"/>
      <c r="CE109" s="148"/>
      <c r="CF109" s="148"/>
      <c r="CG109" s="148"/>
      <c r="CH109" s="217"/>
      <c r="CI109" s="217"/>
      <c r="CJ109" s="219"/>
      <c r="CK109" s="148"/>
      <c r="CL109" s="148"/>
      <c r="CM109" s="148"/>
      <c r="CN109" s="148"/>
      <c r="CO109" s="217"/>
      <c r="CP109" s="219"/>
      <c r="CQ109" s="5">
        <f t="shared" si="10"/>
        <v>0</v>
      </c>
      <c r="CR109" s="21">
        <f t="shared" si="12"/>
        <v>0</v>
      </c>
      <c r="CS109" s="21">
        <f t="shared" si="11"/>
        <v>0</v>
      </c>
      <c r="CT109" s="232">
        <v>44428</v>
      </c>
      <c r="CU109" s="5">
        <f t="shared" si="8"/>
        <v>6000000</v>
      </c>
      <c r="CV109" s="5"/>
      <c r="CW109" s="7"/>
      <c r="DF109"/>
      <c r="DG109" s="7" t="s">
        <v>1118</v>
      </c>
      <c r="DH109" s="7" t="s">
        <v>1038</v>
      </c>
      <c r="DJ109" s="7" t="s">
        <v>1119</v>
      </c>
      <c r="DK109" s="7" t="s">
        <v>1141</v>
      </c>
      <c r="DL109" s="37" t="s">
        <v>1991</v>
      </c>
      <c r="DM109" s="37" t="s">
        <v>1517</v>
      </c>
    </row>
    <row r="110" spans="1:118" ht="25.5" customHeight="1" x14ac:dyDescent="0.25">
      <c r="A110" s="51">
        <v>107</v>
      </c>
      <c r="B110" s="7">
        <v>2021</v>
      </c>
      <c r="C110" s="11" t="s">
        <v>2008</v>
      </c>
      <c r="D110" s="46" t="s">
        <v>2009</v>
      </c>
      <c r="E110" s="73" t="s">
        <v>804</v>
      </c>
      <c r="G110" s="7" t="s">
        <v>1092</v>
      </c>
      <c r="H110" s="7" t="s">
        <v>1026</v>
      </c>
      <c r="I110" s="7" t="s">
        <v>1027</v>
      </c>
      <c r="J110" s="7" t="s">
        <v>2010</v>
      </c>
      <c r="K110" s="204" t="s">
        <v>2011</v>
      </c>
      <c r="L110" s="7" t="s">
        <v>3088</v>
      </c>
      <c r="M110" s="7" t="s">
        <v>1117</v>
      </c>
      <c r="N110" s="24">
        <v>1049616992</v>
      </c>
      <c r="O110" s="41"/>
      <c r="P110" t="s">
        <v>1145</v>
      </c>
      <c r="Q110" s="7" t="s">
        <v>1029</v>
      </c>
      <c r="R110" t="s">
        <v>2012</v>
      </c>
      <c r="T110" s="7"/>
      <c r="U110" s="7"/>
      <c r="V110" s="13"/>
      <c r="W110" s="7"/>
      <c r="X110" s="7"/>
      <c r="Y110" s="7"/>
      <c r="Z110" s="13">
        <v>3213766786</v>
      </c>
      <c r="AA110" s="13">
        <v>0</v>
      </c>
      <c r="AB110" s="35">
        <v>4</v>
      </c>
      <c r="AD110" s="28">
        <v>44302</v>
      </c>
      <c r="AE110" s="29">
        <v>44307</v>
      </c>
      <c r="AG110" s="9">
        <v>44428</v>
      </c>
      <c r="AH110" s="148">
        <f t="shared" si="9"/>
        <v>1500000</v>
      </c>
      <c r="AI110" s="147">
        <v>6000000</v>
      </c>
      <c r="AJ110" s="147"/>
      <c r="AK110" s="147"/>
      <c r="AL110" s="92" t="s">
        <v>2013</v>
      </c>
      <c r="AM110" s="7" t="s">
        <v>1083</v>
      </c>
      <c r="AN110" s="7">
        <v>431</v>
      </c>
      <c r="AO110" s="148" t="s">
        <v>2014</v>
      </c>
      <c r="AP110" s="225" t="s">
        <v>2007</v>
      </c>
      <c r="AQ110" s="7" t="s">
        <v>1031</v>
      </c>
      <c r="AR110" s="226" t="s">
        <v>1350</v>
      </c>
      <c r="AS110" s="217">
        <v>5</v>
      </c>
      <c r="AT110" s="7">
        <f>IFERROR(VLOOKUP(AS110,#REF!,2,0), )</f>
        <v>0</v>
      </c>
      <c r="AU110" s="7">
        <v>57</v>
      </c>
      <c r="AV110" s="7">
        <f>IFERROR(VLOOKUP(AU110,#REF!,2,0), )</f>
        <v>0</v>
      </c>
      <c r="AW110" s="7">
        <v>2172</v>
      </c>
      <c r="AX110" s="7">
        <f>IFERROR(VLOOKUP(AW110,#REF!,2,0), )</f>
        <v>0</v>
      </c>
      <c r="AY110" s="13"/>
      <c r="AZ110" s="13"/>
      <c r="BA110" s="13"/>
      <c r="BB110" s="13"/>
      <c r="BC110" s="13"/>
      <c r="BD110" s="13"/>
      <c r="BE110" s="13"/>
      <c r="BF110" s="218"/>
      <c r="BG110" s="218"/>
      <c r="BH110" s="218"/>
      <c r="BI110" s="218"/>
      <c r="BJ110" s="218"/>
      <c r="BK110" s="218"/>
      <c r="BL110" s="218"/>
      <c r="BM110" s="218"/>
      <c r="BN110" s="218"/>
      <c r="BO110" s="218"/>
      <c r="BP110" s="5"/>
      <c r="BQ110" s="217"/>
      <c r="BR110" s="148"/>
      <c r="BS110" s="148"/>
      <c r="BT110" s="217"/>
      <c r="BU110" s="148"/>
      <c r="BV110" s="148"/>
      <c r="BW110" s="148"/>
      <c r="BX110" s="148"/>
      <c r="BY110" s="148"/>
      <c r="BZ110" s="217"/>
      <c r="CA110" s="147">
        <v>0</v>
      </c>
      <c r="CB110" s="217"/>
      <c r="CC110" s="217"/>
      <c r="CD110" s="219"/>
      <c r="CE110" s="148"/>
      <c r="CF110" s="148"/>
      <c r="CG110" s="148"/>
      <c r="CH110" s="217"/>
      <c r="CI110" s="217"/>
      <c r="CJ110" s="219"/>
      <c r="CK110" s="148"/>
      <c r="CL110" s="148"/>
      <c r="CM110" s="148"/>
      <c r="CN110" s="148"/>
      <c r="CO110" s="217"/>
      <c r="CP110" s="219"/>
      <c r="CQ110" s="5">
        <f t="shared" si="10"/>
        <v>0</v>
      </c>
      <c r="CR110" s="21">
        <f t="shared" si="12"/>
        <v>0</v>
      </c>
      <c r="CS110" s="21">
        <f t="shared" si="11"/>
        <v>0</v>
      </c>
      <c r="CT110" s="232">
        <v>44428</v>
      </c>
      <c r="CU110" s="5">
        <f t="shared" si="8"/>
        <v>6000000</v>
      </c>
      <c r="CV110" s="5"/>
      <c r="CW110" s="7"/>
      <c r="DF110"/>
      <c r="DG110" s="7" t="s">
        <v>1118</v>
      </c>
      <c r="DH110" s="7" t="s">
        <v>1038</v>
      </c>
      <c r="DJ110" s="7" t="s">
        <v>1119</v>
      </c>
      <c r="DK110" s="7" t="s">
        <v>2015</v>
      </c>
      <c r="DL110" s="37" t="s">
        <v>1991</v>
      </c>
      <c r="DM110" s="37" t="s">
        <v>1517</v>
      </c>
    </row>
    <row r="111" spans="1:118" ht="25.5" customHeight="1" x14ac:dyDescent="0.25">
      <c r="A111" s="51">
        <v>108</v>
      </c>
      <c r="B111" s="7">
        <v>2021</v>
      </c>
      <c r="C111" s="11" t="s">
        <v>2016</v>
      </c>
      <c r="D111" s="46" t="s">
        <v>2017</v>
      </c>
      <c r="E111" s="73" t="s">
        <v>805</v>
      </c>
      <c r="G111" s="7" t="s">
        <v>1092</v>
      </c>
      <c r="H111" s="7" t="s">
        <v>1026</v>
      </c>
      <c r="I111" s="7" t="s">
        <v>1027</v>
      </c>
      <c r="J111" s="7" t="s">
        <v>1140</v>
      </c>
      <c r="K111" s="204" t="s">
        <v>1082</v>
      </c>
      <c r="L111" s="7" t="s">
        <v>624</v>
      </c>
      <c r="M111" s="7" t="s">
        <v>1117</v>
      </c>
      <c r="N111" s="24">
        <v>52328514</v>
      </c>
      <c r="O111" s="41"/>
      <c r="P111" s="7" t="s">
        <v>1062</v>
      </c>
      <c r="Q111" s="7" t="s">
        <v>1029</v>
      </c>
      <c r="R111" t="s">
        <v>1199</v>
      </c>
      <c r="T111" s="7"/>
      <c r="U111" s="7"/>
      <c r="V111" s="13"/>
      <c r="W111" s="7"/>
      <c r="X111" s="7"/>
      <c r="Y111" s="7"/>
      <c r="Z111" s="13">
        <v>3112748842</v>
      </c>
      <c r="AA111" s="13">
        <v>0</v>
      </c>
      <c r="AB111" s="35">
        <v>4</v>
      </c>
      <c r="AC111" s="7"/>
      <c r="AD111" s="28">
        <v>44300</v>
      </c>
      <c r="AE111" s="29">
        <v>44302</v>
      </c>
      <c r="AG111" s="9">
        <v>44423</v>
      </c>
      <c r="AH111" s="148">
        <f t="shared" si="9"/>
        <v>1500000</v>
      </c>
      <c r="AI111" s="147">
        <v>6000000</v>
      </c>
      <c r="AJ111" s="147"/>
      <c r="AK111" s="147"/>
      <c r="AL111" s="92" t="s">
        <v>2018</v>
      </c>
      <c r="AM111" s="7" t="s">
        <v>1083</v>
      </c>
      <c r="AN111" s="7">
        <v>426</v>
      </c>
      <c r="AO111" s="148" t="s">
        <v>2019</v>
      </c>
      <c r="AP111" s="225" t="s">
        <v>2020</v>
      </c>
      <c r="AQ111" s="7" t="s">
        <v>1031</v>
      </c>
      <c r="AR111" s="226" t="s">
        <v>1350</v>
      </c>
      <c r="AS111" s="217">
        <v>5</v>
      </c>
      <c r="AT111" s="7">
        <f>IFERROR(VLOOKUP(AS111,#REF!,2,0), )</f>
        <v>0</v>
      </c>
      <c r="AU111" s="7">
        <v>57</v>
      </c>
      <c r="AV111" s="7">
        <f>IFERROR(VLOOKUP(AU111,#REF!,2,0), )</f>
        <v>0</v>
      </c>
      <c r="AW111" s="7">
        <v>2172</v>
      </c>
      <c r="AX111" s="7">
        <f>IFERROR(VLOOKUP(AW111,#REF!,2,0), )</f>
        <v>0</v>
      </c>
      <c r="AY111" s="13"/>
      <c r="AZ111" s="13"/>
      <c r="BA111" s="13"/>
      <c r="BB111" s="13"/>
      <c r="BC111" s="13"/>
      <c r="BD111" s="13"/>
      <c r="BE111" s="13"/>
      <c r="BF111" s="218"/>
      <c r="BG111" s="218"/>
      <c r="BH111" s="218"/>
      <c r="BI111" s="218"/>
      <c r="BJ111" s="218"/>
      <c r="BK111" s="218"/>
      <c r="BL111" s="218"/>
      <c r="BM111" s="218"/>
      <c r="BN111" s="218"/>
      <c r="BO111" s="218"/>
      <c r="BP111" s="5"/>
      <c r="BQ111" s="217"/>
      <c r="BR111" s="148"/>
      <c r="BS111" s="148"/>
      <c r="BT111" s="217"/>
      <c r="BU111" s="148"/>
      <c r="BV111" s="148"/>
      <c r="BW111" s="148"/>
      <c r="BX111" s="148"/>
      <c r="BY111" s="148"/>
      <c r="BZ111" s="217"/>
      <c r="CA111" s="147">
        <v>0</v>
      </c>
      <c r="CB111" s="217"/>
      <c r="CC111" s="217"/>
      <c r="CD111" s="219"/>
      <c r="CE111" s="148"/>
      <c r="CF111" s="148"/>
      <c r="CG111" s="148"/>
      <c r="CH111" s="217"/>
      <c r="CI111" s="217"/>
      <c r="CJ111" s="219"/>
      <c r="CK111" s="148"/>
      <c r="CL111" s="148"/>
      <c r="CM111" s="148"/>
      <c r="CN111" s="148"/>
      <c r="CO111" s="217"/>
      <c r="CP111" s="219"/>
      <c r="CQ111" s="5">
        <f t="shared" si="10"/>
        <v>0</v>
      </c>
      <c r="CR111" s="21">
        <f t="shared" si="12"/>
        <v>0</v>
      </c>
      <c r="CS111" s="21">
        <f t="shared" si="11"/>
        <v>0</v>
      </c>
      <c r="CT111" s="9">
        <v>44423</v>
      </c>
      <c r="CU111" s="5">
        <f t="shared" si="8"/>
        <v>6000000</v>
      </c>
      <c r="CV111" s="5"/>
      <c r="CW111" s="7"/>
      <c r="DF111"/>
      <c r="DG111" s="7" t="s">
        <v>1118</v>
      </c>
      <c r="DH111" s="7" t="s">
        <v>1038</v>
      </c>
      <c r="DJ111" s="7" t="s">
        <v>1204</v>
      </c>
      <c r="DK111" s="7" t="s">
        <v>1082</v>
      </c>
      <c r="DL111" s="37" t="s">
        <v>1991</v>
      </c>
      <c r="DM111" s="37" t="s">
        <v>1517</v>
      </c>
    </row>
    <row r="112" spans="1:118" ht="25.5" customHeight="1" x14ac:dyDescent="0.25">
      <c r="A112" s="51">
        <v>109</v>
      </c>
      <c r="B112" s="7">
        <v>2021</v>
      </c>
      <c r="C112" s="11" t="s">
        <v>2021</v>
      </c>
      <c r="D112" s="46" t="s">
        <v>2022</v>
      </c>
      <c r="E112" s="73" t="s">
        <v>806</v>
      </c>
      <c r="G112" s="7" t="s">
        <v>1092</v>
      </c>
      <c r="H112" s="7" t="s">
        <v>1026</v>
      </c>
      <c r="I112" s="7" t="s">
        <v>1027</v>
      </c>
      <c r="J112" s="7" t="s">
        <v>2023</v>
      </c>
      <c r="K112" s="204" t="s">
        <v>1086</v>
      </c>
      <c r="L112" s="7" t="s">
        <v>3007</v>
      </c>
      <c r="M112" s="7" t="s">
        <v>1117</v>
      </c>
      <c r="N112" s="24">
        <v>52962863</v>
      </c>
      <c r="O112" s="41"/>
      <c r="P112" s="7" t="s">
        <v>1062</v>
      </c>
      <c r="Q112" s="7" t="s">
        <v>1029</v>
      </c>
      <c r="R112" t="s">
        <v>2024</v>
      </c>
      <c r="T112" s="7"/>
      <c r="U112" s="7"/>
      <c r="V112" s="13"/>
      <c r="W112" s="7"/>
      <c r="X112" s="7"/>
      <c r="Y112" s="7"/>
      <c r="Z112" s="13">
        <v>3005678648</v>
      </c>
      <c r="AA112" s="13">
        <v>0</v>
      </c>
      <c r="AB112" s="35">
        <v>8</v>
      </c>
      <c r="AD112" s="28">
        <v>44300</v>
      </c>
      <c r="AE112" s="29">
        <v>44302</v>
      </c>
      <c r="AG112" s="9">
        <v>44547</v>
      </c>
      <c r="AH112" s="148">
        <f t="shared" si="9"/>
        <v>2200000</v>
      </c>
      <c r="AI112" s="147">
        <v>17600000</v>
      </c>
      <c r="AJ112" s="147"/>
      <c r="AK112" s="147"/>
      <c r="AL112" s="92" t="s">
        <v>2025</v>
      </c>
      <c r="AM112" s="7" t="s">
        <v>1083</v>
      </c>
      <c r="AN112" s="7">
        <v>424</v>
      </c>
      <c r="AO112" s="148" t="s">
        <v>2026</v>
      </c>
      <c r="AP112" s="225" t="s">
        <v>2020</v>
      </c>
      <c r="AQ112" s="7" t="s">
        <v>1031</v>
      </c>
      <c r="AR112" s="226" t="s">
        <v>1332</v>
      </c>
      <c r="AS112" s="217">
        <v>3</v>
      </c>
      <c r="AT112" s="7">
        <f>IFERROR(VLOOKUP(AS112,#REF!,2,0), )</f>
        <v>0</v>
      </c>
      <c r="AU112" s="7">
        <v>40</v>
      </c>
      <c r="AV112" s="7">
        <f>IFERROR(VLOOKUP(AU112,#REF!,2,0), )</f>
        <v>0</v>
      </c>
      <c r="AW112" s="7">
        <v>2162</v>
      </c>
      <c r="AX112" s="7">
        <f>IFERROR(VLOOKUP(AW112,#REF!,2,0), )</f>
        <v>0</v>
      </c>
      <c r="AY112" s="13"/>
      <c r="AZ112" s="13"/>
      <c r="BA112" s="13"/>
      <c r="BB112" s="13"/>
      <c r="BC112" s="13"/>
      <c r="BD112" s="13"/>
      <c r="BE112" s="13"/>
      <c r="BF112" s="218"/>
      <c r="BG112" s="218"/>
      <c r="BH112" s="218"/>
      <c r="BI112" s="218"/>
      <c r="BJ112" s="218"/>
      <c r="BK112" s="218"/>
      <c r="BL112" s="218"/>
      <c r="BM112" s="218"/>
      <c r="BN112" s="218"/>
      <c r="BO112" s="218"/>
      <c r="BP112" s="5"/>
      <c r="BQ112" s="217"/>
      <c r="BR112" s="148"/>
      <c r="BS112" s="148"/>
      <c r="BT112" s="217"/>
      <c r="BU112" s="148"/>
      <c r="BV112" s="148"/>
      <c r="BW112" s="148"/>
      <c r="BX112" s="148"/>
      <c r="BY112" s="148"/>
      <c r="BZ112" s="217"/>
      <c r="CA112" s="147">
        <v>0</v>
      </c>
      <c r="CB112" s="217"/>
      <c r="CC112" s="217"/>
      <c r="CD112" s="219"/>
      <c r="CE112" s="148"/>
      <c r="CF112" s="148"/>
      <c r="CG112" s="148"/>
      <c r="CH112" s="217"/>
      <c r="CI112" s="217"/>
      <c r="CJ112" s="219"/>
      <c r="CK112" s="148"/>
      <c r="CL112" s="148"/>
      <c r="CM112" s="148"/>
      <c r="CN112" s="148"/>
      <c r="CO112" s="217"/>
      <c r="CP112" s="219"/>
      <c r="CQ112" s="5">
        <f t="shared" si="10"/>
        <v>0</v>
      </c>
      <c r="CR112" s="21">
        <f t="shared" si="12"/>
        <v>0</v>
      </c>
      <c r="CS112" s="21">
        <f t="shared" si="11"/>
        <v>0</v>
      </c>
      <c r="CT112" s="9">
        <v>44547</v>
      </c>
      <c r="CU112" s="5">
        <f t="shared" si="8"/>
        <v>17600000</v>
      </c>
      <c r="CV112" s="5"/>
      <c r="CW112" s="7"/>
      <c r="DF112"/>
      <c r="DG112" s="7" t="s">
        <v>1118</v>
      </c>
      <c r="DH112" s="7" t="s">
        <v>1038</v>
      </c>
      <c r="DJ112" s="7" t="s">
        <v>1204</v>
      </c>
      <c r="DK112" s="7" t="s">
        <v>1333</v>
      </c>
      <c r="DL112" s="37" t="s">
        <v>1991</v>
      </c>
      <c r="DM112" s="37" t="s">
        <v>1517</v>
      </c>
    </row>
    <row r="113" spans="1:118" ht="25.5" customHeight="1" x14ac:dyDescent="0.25">
      <c r="A113" s="51">
        <v>110</v>
      </c>
      <c r="B113" s="7">
        <v>2021</v>
      </c>
      <c r="C113" s="11" t="s">
        <v>2027</v>
      </c>
      <c r="D113" s="46" t="s">
        <v>2028</v>
      </c>
      <c r="E113" s="73" t="s">
        <v>807</v>
      </c>
      <c r="G113" s="7" t="s">
        <v>1092</v>
      </c>
      <c r="H113" s="7" t="s">
        <v>1026</v>
      </c>
      <c r="I113" s="7" t="s">
        <v>1027</v>
      </c>
      <c r="J113" s="7" t="s">
        <v>2029</v>
      </c>
      <c r="K113" s="204" t="s">
        <v>1084</v>
      </c>
      <c r="L113" s="7" t="s">
        <v>627</v>
      </c>
      <c r="M113" s="7" t="s">
        <v>1117</v>
      </c>
      <c r="N113" s="24">
        <v>1070945125</v>
      </c>
      <c r="O113" s="41"/>
      <c r="P113" s="7" t="s">
        <v>1062</v>
      </c>
      <c r="Q113" s="7" t="s">
        <v>1029</v>
      </c>
      <c r="R113" t="s">
        <v>1199</v>
      </c>
      <c r="T113" s="7"/>
      <c r="U113" s="7"/>
      <c r="V113" s="13"/>
      <c r="W113" s="7"/>
      <c r="X113" s="7"/>
      <c r="Y113" s="7"/>
      <c r="Z113" s="13">
        <v>3108676796</v>
      </c>
      <c r="AA113" s="13">
        <v>0</v>
      </c>
      <c r="AB113" s="35">
        <v>4</v>
      </c>
      <c r="AC113" s="7"/>
      <c r="AD113" s="28">
        <v>44302</v>
      </c>
      <c r="AE113" s="29">
        <v>44307</v>
      </c>
      <c r="AG113" s="9">
        <v>44428</v>
      </c>
      <c r="AH113" s="148">
        <f t="shared" si="9"/>
        <v>1500000</v>
      </c>
      <c r="AI113" s="147">
        <v>6000000</v>
      </c>
      <c r="AJ113" s="147"/>
      <c r="AK113" s="147"/>
      <c r="AL113" s="92" t="s">
        <v>2030</v>
      </c>
      <c r="AM113" s="148" t="s">
        <v>1030</v>
      </c>
      <c r="AN113" s="7">
        <v>429</v>
      </c>
      <c r="AO113" s="148" t="s">
        <v>2031</v>
      </c>
      <c r="AP113" s="225" t="s">
        <v>2007</v>
      </c>
      <c r="AQ113" s="7" t="s">
        <v>1031</v>
      </c>
      <c r="AR113" s="226" t="s">
        <v>1350</v>
      </c>
      <c r="AS113" s="217">
        <v>5</v>
      </c>
      <c r="AT113" s="7">
        <f>IFERROR(VLOOKUP(AS113,#REF!,2,0), )</f>
        <v>0</v>
      </c>
      <c r="AU113" s="7">
        <v>57</v>
      </c>
      <c r="AV113" s="7">
        <f>IFERROR(VLOOKUP(AU113,#REF!,2,0), )</f>
        <v>0</v>
      </c>
      <c r="AW113" s="7">
        <v>2172</v>
      </c>
      <c r="AX113" s="7">
        <f>IFERROR(VLOOKUP(AW113,#REF!,2,0), )</f>
        <v>0</v>
      </c>
      <c r="AY113" s="13"/>
      <c r="AZ113" s="13"/>
      <c r="BA113" s="13"/>
      <c r="BB113" s="13"/>
      <c r="BC113" s="13"/>
      <c r="BD113" s="13"/>
      <c r="BE113" s="13"/>
      <c r="BF113" s="218"/>
      <c r="BG113" s="218"/>
      <c r="BH113" s="218"/>
      <c r="BI113" s="218"/>
      <c r="BJ113" s="218"/>
      <c r="BK113" s="218"/>
      <c r="BL113" s="218"/>
      <c r="BM113" s="218"/>
      <c r="BN113" s="218"/>
      <c r="BO113" s="218"/>
      <c r="BP113" s="5"/>
      <c r="BQ113" s="217"/>
      <c r="BR113" s="148"/>
      <c r="BS113" s="148"/>
      <c r="BT113" s="217"/>
      <c r="BU113" s="148"/>
      <c r="BV113" s="148"/>
      <c r="BW113" s="148"/>
      <c r="BX113" s="148"/>
      <c r="BY113" s="148"/>
      <c r="BZ113" s="217"/>
      <c r="CA113" s="147">
        <v>0</v>
      </c>
      <c r="CB113" s="217"/>
      <c r="CC113" s="217"/>
      <c r="CD113" s="219"/>
      <c r="CE113" s="148"/>
      <c r="CF113" s="148"/>
      <c r="CG113" s="148"/>
      <c r="CH113" s="217"/>
      <c r="CI113" s="217"/>
      <c r="CJ113" s="219"/>
      <c r="CK113" s="148"/>
      <c r="CL113" s="148"/>
      <c r="CM113" s="148"/>
      <c r="CN113" s="148"/>
      <c r="CO113" s="217"/>
      <c r="CP113" s="219"/>
      <c r="CQ113" s="5">
        <f t="shared" si="10"/>
        <v>0</v>
      </c>
      <c r="CR113" s="21">
        <f t="shared" si="12"/>
        <v>0</v>
      </c>
      <c r="CS113" s="21">
        <f t="shared" si="11"/>
        <v>0</v>
      </c>
      <c r="CT113" s="9">
        <v>44428</v>
      </c>
      <c r="CU113" s="5">
        <f t="shared" si="8"/>
        <v>6000000</v>
      </c>
      <c r="CV113" s="5"/>
      <c r="CW113" s="7"/>
      <c r="DF113"/>
      <c r="DG113" s="7" t="s">
        <v>1118</v>
      </c>
      <c r="DH113" s="7" t="s">
        <v>1038</v>
      </c>
      <c r="DJ113" s="7" t="s">
        <v>1119</v>
      </c>
      <c r="DK113" s="7" t="s">
        <v>2032</v>
      </c>
      <c r="DL113" s="37" t="s">
        <v>1991</v>
      </c>
      <c r="DM113" s="37" t="s">
        <v>1517</v>
      </c>
    </row>
    <row r="114" spans="1:118" ht="25.5" customHeight="1" x14ac:dyDescent="0.25">
      <c r="A114" s="51">
        <v>111</v>
      </c>
      <c r="B114" s="7">
        <v>2021</v>
      </c>
      <c r="C114" s="11" t="s">
        <v>2033</v>
      </c>
      <c r="D114" s="46" t="s">
        <v>2034</v>
      </c>
      <c r="E114" s="93" t="s">
        <v>808</v>
      </c>
      <c r="G114" s="7" t="s">
        <v>1092</v>
      </c>
      <c r="H114" s="7" t="s">
        <v>1026</v>
      </c>
      <c r="I114" s="7" t="s">
        <v>1027</v>
      </c>
      <c r="J114" s="7" t="s">
        <v>2035</v>
      </c>
      <c r="K114" s="204" t="s">
        <v>2036</v>
      </c>
      <c r="L114" s="7" t="s">
        <v>3089</v>
      </c>
      <c r="M114" s="7" t="s">
        <v>1117</v>
      </c>
      <c r="N114" s="24">
        <v>79908925</v>
      </c>
      <c r="O114" s="41"/>
      <c r="P114" s="7" t="s">
        <v>1062</v>
      </c>
      <c r="Q114" s="7" t="s">
        <v>1029</v>
      </c>
      <c r="R114" t="s">
        <v>2037</v>
      </c>
      <c r="T114" s="7"/>
      <c r="U114" s="7"/>
      <c r="V114" s="13"/>
      <c r="W114" s="7"/>
      <c r="X114" s="7"/>
      <c r="Y114" s="7"/>
      <c r="Z114" s="13">
        <v>3112271850</v>
      </c>
      <c r="AA114" s="13">
        <v>0</v>
      </c>
      <c r="AB114" s="35">
        <v>8</v>
      </c>
      <c r="AD114" s="28">
        <v>44305</v>
      </c>
      <c r="AE114" s="29">
        <v>44306</v>
      </c>
      <c r="AG114" s="9">
        <v>44549</v>
      </c>
      <c r="AH114" s="148">
        <f t="shared" si="9"/>
        <v>5500000</v>
      </c>
      <c r="AI114" s="147">
        <v>44000000</v>
      </c>
      <c r="AJ114" s="147"/>
      <c r="AK114" s="147"/>
      <c r="AL114" s="92" t="s">
        <v>2038</v>
      </c>
      <c r="AM114" s="7" t="s">
        <v>1083</v>
      </c>
      <c r="AN114" s="7">
        <v>428</v>
      </c>
      <c r="AO114" s="148" t="s">
        <v>2039</v>
      </c>
      <c r="AP114" s="225" t="s">
        <v>2040</v>
      </c>
      <c r="AQ114" s="7" t="s">
        <v>1031</v>
      </c>
      <c r="AR114" s="82" t="s">
        <v>1350</v>
      </c>
      <c r="AS114" s="217">
        <v>5</v>
      </c>
      <c r="AT114" s="7">
        <f>IFERROR(VLOOKUP(AS114,#REF!,2,0), )</f>
        <v>0</v>
      </c>
      <c r="AU114" s="7">
        <v>57</v>
      </c>
      <c r="AV114" s="7">
        <f>IFERROR(VLOOKUP(AU114,#REF!,2,0), )</f>
        <v>0</v>
      </c>
      <c r="AW114" s="7">
        <v>2172</v>
      </c>
      <c r="AX114" s="7">
        <f>IFERROR(VLOOKUP(AW114,#REF!,2,0), )</f>
        <v>0</v>
      </c>
      <c r="AY114" s="13">
        <v>1</v>
      </c>
      <c r="AZ114" s="13">
        <v>1</v>
      </c>
      <c r="BA114" s="13"/>
      <c r="BB114" s="13"/>
      <c r="BC114" s="13"/>
      <c r="BD114" s="13"/>
      <c r="BE114" s="13"/>
      <c r="BP114" s="5"/>
      <c r="CA114" s="147">
        <v>3666667</v>
      </c>
      <c r="CB114" s="15">
        <v>0</v>
      </c>
      <c r="CC114" s="217">
        <v>20</v>
      </c>
      <c r="CD114" s="219">
        <v>44569</v>
      </c>
      <c r="CQ114" s="5">
        <f t="shared" si="10"/>
        <v>3666667</v>
      </c>
      <c r="CR114" s="21">
        <f t="shared" si="12"/>
        <v>0</v>
      </c>
      <c r="CS114" s="21">
        <f t="shared" si="11"/>
        <v>20</v>
      </c>
      <c r="CT114" s="34">
        <v>44569</v>
      </c>
      <c r="CU114" s="5">
        <f t="shared" si="8"/>
        <v>47666667</v>
      </c>
      <c r="CV114" s="5"/>
      <c r="CW114" s="7"/>
      <c r="DF114"/>
      <c r="DG114" s="7" t="s">
        <v>1118</v>
      </c>
      <c r="DH114" s="7" t="s">
        <v>1038</v>
      </c>
      <c r="DJ114" s="7" t="s">
        <v>698</v>
      </c>
      <c r="DK114" s="7" t="s">
        <v>2041</v>
      </c>
      <c r="DL114" s="37" t="s">
        <v>2042</v>
      </c>
      <c r="DN114" s="83" t="s">
        <v>2043</v>
      </c>
    </row>
    <row r="115" spans="1:118" ht="25.5" customHeight="1" x14ac:dyDescent="0.25">
      <c r="A115" s="51">
        <v>112</v>
      </c>
      <c r="B115" s="7">
        <v>2021</v>
      </c>
      <c r="C115" s="11" t="s">
        <v>2044</v>
      </c>
      <c r="D115" s="46" t="s">
        <v>2045</v>
      </c>
      <c r="E115" s="73" t="s">
        <v>2046</v>
      </c>
      <c r="G115" s="7" t="s">
        <v>1089</v>
      </c>
      <c r="H115" s="7" t="s">
        <v>1064</v>
      </c>
      <c r="I115" s="7" t="s">
        <v>1053</v>
      </c>
      <c r="J115" s="7" t="s">
        <v>2047</v>
      </c>
      <c r="K115" s="204" t="s">
        <v>2048</v>
      </c>
      <c r="L115" s="7" t="s">
        <v>3090</v>
      </c>
      <c r="M115" s="7" t="s">
        <v>1054</v>
      </c>
      <c r="N115" s="24">
        <v>860037013</v>
      </c>
      <c r="O115" s="41">
        <v>6</v>
      </c>
      <c r="P115" s="7" t="s">
        <v>1062</v>
      </c>
      <c r="Q115" s="7" t="s">
        <v>1055</v>
      </c>
      <c r="R115" s="7" t="s">
        <v>1161</v>
      </c>
      <c r="T115" s="7" t="s">
        <v>2049</v>
      </c>
      <c r="U115" s="7" t="s">
        <v>1117</v>
      </c>
      <c r="V115" s="23">
        <v>80503931</v>
      </c>
      <c r="W115" s="7" t="s">
        <v>1167</v>
      </c>
      <c r="X115" s="7"/>
      <c r="Y115" s="7"/>
      <c r="Z115" s="13">
        <v>2855600</v>
      </c>
      <c r="AA115" s="13">
        <v>3</v>
      </c>
      <c r="AB115" s="35">
        <v>0</v>
      </c>
      <c r="AC115">
        <v>250</v>
      </c>
      <c r="AD115" s="28">
        <v>44305</v>
      </c>
      <c r="AE115" s="29">
        <v>44305</v>
      </c>
      <c r="AG115" s="9">
        <v>44555</v>
      </c>
      <c r="AH115" s="148">
        <f t="shared" si="9"/>
        <v>0</v>
      </c>
      <c r="AI115" s="147">
        <v>24916692</v>
      </c>
      <c r="AJ115" s="147"/>
      <c r="AK115" s="147"/>
      <c r="AL115" s="92" t="s">
        <v>1163</v>
      </c>
      <c r="AM115" s="8" t="s">
        <v>1163</v>
      </c>
      <c r="AN115" s="7">
        <v>427</v>
      </c>
      <c r="AO115" s="148" t="s">
        <v>2050</v>
      </c>
      <c r="AP115" s="225" t="s">
        <v>2040</v>
      </c>
      <c r="AQ115" s="7" t="s">
        <v>1056</v>
      </c>
      <c r="AR115" s="82" t="s">
        <v>2051</v>
      </c>
      <c r="AS115" s="15" t="s">
        <v>1065</v>
      </c>
      <c r="AT115" s="7">
        <f>IFERROR(VLOOKUP(AS115,#REF!,2,0), )</f>
        <v>0</v>
      </c>
      <c r="AU115" s="7" t="s">
        <v>1065</v>
      </c>
      <c r="AV115" s="7">
        <f>IFERROR(VLOOKUP(AU115,#REF!,2,0), )</f>
        <v>0</v>
      </c>
      <c r="AW115" s="7" t="s">
        <v>1065</v>
      </c>
      <c r="AX115" s="7">
        <f>IFERROR(VLOOKUP(AW115,#REF!,2,0), )</f>
        <v>0</v>
      </c>
      <c r="AY115" s="13">
        <v>1</v>
      </c>
      <c r="AZ115" s="13">
        <v>1</v>
      </c>
      <c r="BA115" s="13"/>
      <c r="BB115" s="13"/>
      <c r="BC115" s="13"/>
      <c r="BD115" s="13"/>
      <c r="BE115" s="13"/>
      <c r="BP115" s="5"/>
      <c r="CA115" s="147">
        <v>2041719</v>
      </c>
      <c r="CB115" s="15">
        <v>0</v>
      </c>
      <c r="CC115" s="217">
        <v>98</v>
      </c>
      <c r="CD115" s="49">
        <v>44673</v>
      </c>
      <c r="CQ115" s="5">
        <f t="shared" si="10"/>
        <v>2041719</v>
      </c>
      <c r="CR115" s="21">
        <f t="shared" si="12"/>
        <v>0</v>
      </c>
      <c r="CS115" s="21">
        <f t="shared" si="11"/>
        <v>98</v>
      </c>
      <c r="CT115" s="232">
        <v>44673</v>
      </c>
      <c r="CU115" s="5">
        <f t="shared" ref="CU115:CU178" si="13">+AI115+CA115+CG115+CM115</f>
        <v>26958411</v>
      </c>
      <c r="CV115" s="5"/>
      <c r="CW115" s="7"/>
      <c r="DF115"/>
      <c r="DG115" s="7" t="s">
        <v>1118</v>
      </c>
      <c r="DH115" s="7" t="s">
        <v>1038</v>
      </c>
      <c r="DJ115" s="7" t="s">
        <v>1204</v>
      </c>
    </row>
    <row r="116" spans="1:118" ht="25.5" customHeight="1" x14ac:dyDescent="0.25">
      <c r="A116" s="51">
        <v>113</v>
      </c>
      <c r="B116" s="7">
        <v>2021</v>
      </c>
      <c r="C116" s="11" t="s">
        <v>2052</v>
      </c>
      <c r="D116" s="46" t="s">
        <v>2053</v>
      </c>
      <c r="E116" s="93" t="s">
        <v>2054</v>
      </c>
      <c r="G116" s="7" t="s">
        <v>1087</v>
      </c>
      <c r="H116" s="7" t="s">
        <v>1026</v>
      </c>
      <c r="I116" s="7" t="s">
        <v>1053</v>
      </c>
      <c r="J116" s="7" t="s">
        <v>2055</v>
      </c>
      <c r="K116" s="204" t="s">
        <v>2056</v>
      </c>
      <c r="L116" s="7" t="s">
        <v>3091</v>
      </c>
      <c r="M116" s="7" t="s">
        <v>1054</v>
      </c>
      <c r="N116" s="24">
        <v>901351386</v>
      </c>
      <c r="O116" s="41">
        <v>1</v>
      </c>
      <c r="P116" s="7" t="s">
        <v>1062</v>
      </c>
      <c r="Q116" s="7" t="s">
        <v>1055</v>
      </c>
      <c r="R116" s="7" t="s">
        <v>1161</v>
      </c>
      <c r="T116" t="s">
        <v>2057</v>
      </c>
      <c r="U116" s="7" t="s">
        <v>1117</v>
      </c>
      <c r="V116" s="13">
        <v>53003756</v>
      </c>
      <c r="W116" s="8"/>
      <c r="X116" s="8"/>
      <c r="Y116" s="8"/>
      <c r="Z116" s="13">
        <v>3112293060</v>
      </c>
      <c r="AA116" s="13">
        <v>15</v>
      </c>
      <c r="AB116" s="35">
        <v>9</v>
      </c>
      <c r="AC116">
        <v>0</v>
      </c>
      <c r="AD116" s="28">
        <v>44316</v>
      </c>
      <c r="AE116" s="29">
        <v>44328</v>
      </c>
      <c r="AG116" s="9">
        <v>44603</v>
      </c>
      <c r="AH116" s="148">
        <f t="shared" si="9"/>
        <v>9804650.543333333</v>
      </c>
      <c r="AI116" s="147">
        <v>88241854.890000001</v>
      </c>
      <c r="AJ116" s="147"/>
      <c r="AK116" s="147"/>
      <c r="AL116" s="92" t="s">
        <v>1163</v>
      </c>
      <c r="AM116" s="8" t="s">
        <v>1163</v>
      </c>
      <c r="AN116" s="7">
        <v>436</v>
      </c>
      <c r="AO116" s="223"/>
      <c r="AP116" s="237" t="s">
        <v>2058</v>
      </c>
      <c r="AQ116" s="7" t="s">
        <v>1056</v>
      </c>
      <c r="AR116" s="15">
        <v>131020202030502</v>
      </c>
      <c r="AS116" s="217" t="s">
        <v>1065</v>
      </c>
      <c r="AT116" s="7">
        <f>IFERROR(VLOOKUP(AS116,#REF!,2,0), )</f>
        <v>0</v>
      </c>
      <c r="AU116" s="7" t="s">
        <v>1065</v>
      </c>
      <c r="AV116" s="7">
        <f>IFERROR(VLOOKUP(AU116,#REF!,2,0), )</f>
        <v>0</v>
      </c>
      <c r="AW116" s="7" t="s">
        <v>1065</v>
      </c>
      <c r="AX116" s="7">
        <f>IFERROR(VLOOKUP(AW116,#REF!,2,0), )</f>
        <v>0</v>
      </c>
      <c r="AY116" s="13"/>
      <c r="AZ116" s="13"/>
      <c r="BA116" s="13"/>
      <c r="BB116" s="13"/>
      <c r="BC116" s="13"/>
      <c r="BD116" s="13"/>
      <c r="BE116" s="13"/>
      <c r="BP116" s="5"/>
      <c r="CA116" s="147">
        <v>0</v>
      </c>
      <c r="CC116" s="217"/>
      <c r="CQ116" s="5">
        <f t="shared" si="10"/>
        <v>0</v>
      </c>
      <c r="CR116" s="21">
        <f t="shared" si="12"/>
        <v>0</v>
      </c>
      <c r="CS116" s="21">
        <f t="shared" si="11"/>
        <v>0</v>
      </c>
      <c r="CT116" s="9">
        <v>44603</v>
      </c>
      <c r="CU116" s="5">
        <f t="shared" si="13"/>
        <v>88241854.890000001</v>
      </c>
      <c r="CV116" s="5"/>
      <c r="CW116" s="7"/>
      <c r="DF116"/>
      <c r="DG116" t="s">
        <v>1037</v>
      </c>
      <c r="DH116" t="s">
        <v>1037</v>
      </c>
      <c r="DJ116" s="7" t="s">
        <v>1204</v>
      </c>
      <c r="DK116" s="7" t="s">
        <v>1138</v>
      </c>
      <c r="DL116" s="37" t="s">
        <v>2059</v>
      </c>
      <c r="DM116" s="37" t="s">
        <v>2060</v>
      </c>
      <c r="DN116" t="s">
        <v>2061</v>
      </c>
    </row>
    <row r="117" spans="1:118" ht="25.5" customHeight="1" x14ac:dyDescent="0.25">
      <c r="A117" s="51">
        <v>114</v>
      </c>
      <c r="B117" s="7">
        <v>2021</v>
      </c>
      <c r="C117" s="11" t="s">
        <v>2062</v>
      </c>
      <c r="D117" s="46" t="s">
        <v>2063</v>
      </c>
      <c r="E117" s="79" t="s">
        <v>2064</v>
      </c>
      <c r="G117" s="7" t="s">
        <v>1092</v>
      </c>
      <c r="H117" s="7" t="s">
        <v>1064</v>
      </c>
      <c r="I117" s="7" t="s">
        <v>1053</v>
      </c>
      <c r="J117" s="7" t="s">
        <v>2065</v>
      </c>
      <c r="K117" s="204" t="s">
        <v>2066</v>
      </c>
      <c r="L117" s="7" t="s">
        <v>3092</v>
      </c>
      <c r="M117" s="7" t="s">
        <v>1054</v>
      </c>
      <c r="N117" s="24">
        <v>830080796</v>
      </c>
      <c r="O117" s="41">
        <v>7</v>
      </c>
      <c r="P117" s="7" t="s">
        <v>1062</v>
      </c>
      <c r="Q117" s="7" t="s">
        <v>1055</v>
      </c>
      <c r="R117" s="7" t="s">
        <v>1161</v>
      </c>
      <c r="T117" s="7" t="s">
        <v>2067</v>
      </c>
      <c r="U117" s="7" t="s">
        <v>1117</v>
      </c>
      <c r="V117" s="13">
        <v>79396322</v>
      </c>
      <c r="W117" s="7" t="s">
        <v>1166</v>
      </c>
      <c r="X117" s="7"/>
      <c r="Y117" s="7"/>
      <c r="Z117" s="13">
        <v>7043718</v>
      </c>
      <c r="AA117" s="13">
        <v>5</v>
      </c>
      <c r="AB117" s="35">
        <v>7</v>
      </c>
      <c r="AC117">
        <v>0</v>
      </c>
      <c r="AD117" s="28">
        <v>44327</v>
      </c>
      <c r="AE117" s="28">
        <v>44341</v>
      </c>
      <c r="AG117" s="9">
        <v>44554</v>
      </c>
      <c r="AH117" s="148">
        <f t="shared" si="9"/>
        <v>2142857.1428571427</v>
      </c>
      <c r="AI117" s="147">
        <v>15000000</v>
      </c>
      <c r="AJ117" s="147"/>
      <c r="AK117" s="33"/>
      <c r="AL117" s="92" t="s">
        <v>2068</v>
      </c>
      <c r="AM117" s="148" t="s">
        <v>1083</v>
      </c>
      <c r="AN117" s="7">
        <v>446</v>
      </c>
      <c r="AO117" s="148" t="s">
        <v>2069</v>
      </c>
      <c r="AP117" s="237" t="s">
        <v>2070</v>
      </c>
      <c r="AQ117" s="7" t="s">
        <v>1056</v>
      </c>
      <c r="AR117" s="24">
        <v>131020202030503</v>
      </c>
      <c r="AS117" s="217" t="s">
        <v>1065</v>
      </c>
      <c r="AT117" s="7">
        <f>IFERROR(VLOOKUP(AS117,#REF!,2,0), )</f>
        <v>0</v>
      </c>
      <c r="AU117" s="7" t="s">
        <v>1065</v>
      </c>
      <c r="AV117" s="7">
        <f>IFERROR(VLOOKUP(AU117,#REF!,2,0), )</f>
        <v>0</v>
      </c>
      <c r="AW117" s="7" t="s">
        <v>1065</v>
      </c>
      <c r="AX117" s="7">
        <f>IFERROR(VLOOKUP(AW117,#REF!,2,0), )</f>
        <v>0</v>
      </c>
      <c r="AY117" s="13"/>
      <c r="AZ117" s="13"/>
      <c r="BA117" s="13"/>
      <c r="BB117" s="13"/>
      <c r="BC117" s="13"/>
      <c r="BD117" s="13"/>
      <c r="BE117" s="13"/>
      <c r="BP117" s="5"/>
      <c r="CA117" s="147">
        <v>0</v>
      </c>
      <c r="CC117" s="217"/>
      <c r="CQ117" s="5">
        <f t="shared" si="10"/>
        <v>0</v>
      </c>
      <c r="CR117" s="21">
        <f t="shared" si="12"/>
        <v>0</v>
      </c>
      <c r="CS117" s="21">
        <f t="shared" si="11"/>
        <v>0</v>
      </c>
      <c r="CT117" s="232">
        <v>44554</v>
      </c>
      <c r="CU117" s="5">
        <f t="shared" si="13"/>
        <v>15000000</v>
      </c>
      <c r="CV117" s="5"/>
      <c r="CW117" s="7"/>
      <c r="DF117"/>
      <c r="DG117" t="s">
        <v>1037</v>
      </c>
      <c r="DH117" t="s">
        <v>1037</v>
      </c>
      <c r="DJ117" s="7" t="s">
        <v>1204</v>
      </c>
      <c r="DK117" s="7" t="s">
        <v>2071</v>
      </c>
      <c r="DL117" s="37" t="s">
        <v>2072</v>
      </c>
      <c r="DM117" s="37" t="s">
        <v>2073</v>
      </c>
    </row>
    <row r="118" spans="1:118" ht="25.5" customHeight="1" x14ac:dyDescent="0.25">
      <c r="A118" s="53">
        <v>115</v>
      </c>
      <c r="B118" s="44">
        <v>2021</v>
      </c>
      <c r="C118" s="81" t="s">
        <v>2074</v>
      </c>
      <c r="D118" s="81" t="s">
        <v>2074</v>
      </c>
      <c r="E118" s="81" t="s">
        <v>2074</v>
      </c>
      <c r="F118" s="244"/>
      <c r="G118" s="235" t="s">
        <v>2074</v>
      </c>
      <c r="H118" s="235" t="s">
        <v>2074</v>
      </c>
      <c r="I118" s="235" t="s">
        <v>2074</v>
      </c>
      <c r="J118" s="235" t="s">
        <v>2074</v>
      </c>
      <c r="K118" s="206" t="s">
        <v>2074</v>
      </c>
      <c r="L118" s="7" t="s">
        <v>3093</v>
      </c>
      <c r="M118" s="54"/>
      <c r="N118" s="55"/>
      <c r="O118" s="56"/>
      <c r="P118" s="54"/>
      <c r="Q118" s="54"/>
      <c r="R118" s="54"/>
      <c r="S118" s="54"/>
      <c r="T118" s="54"/>
      <c r="U118" s="54"/>
      <c r="V118" s="57"/>
      <c r="W118" s="54"/>
      <c r="X118" s="54"/>
      <c r="Y118" s="54"/>
      <c r="Z118" s="57"/>
      <c r="AA118" s="57"/>
      <c r="AB118" s="58"/>
      <c r="AC118" s="54"/>
      <c r="AD118" s="59"/>
      <c r="AE118" s="60"/>
      <c r="AF118" s="8"/>
      <c r="AG118" s="54"/>
      <c r="AH118" s="148">
        <f t="shared" si="9"/>
        <v>0</v>
      </c>
      <c r="AI118" s="233"/>
      <c r="AJ118" s="233"/>
      <c r="AK118" s="61"/>
      <c r="AL118" s="92"/>
      <c r="AM118" s="233"/>
      <c r="AN118" s="54"/>
      <c r="AO118" s="233"/>
      <c r="AP118" s="238"/>
      <c r="AQ118" s="54"/>
      <c r="AR118" s="62"/>
      <c r="AS118" s="62"/>
      <c r="AT118" s="7">
        <f>IFERROR(VLOOKUP(AS118,#REF!,2,0), )</f>
        <v>0</v>
      </c>
      <c r="AU118" s="54"/>
      <c r="AV118" s="7">
        <f>IFERROR(VLOOKUP(AU118,#REF!,2,0), )</f>
        <v>0</v>
      </c>
      <c r="AW118" s="54"/>
      <c r="AX118" s="7">
        <f>IFERROR(VLOOKUP(AW118,#REF!,2,0), )</f>
        <v>0</v>
      </c>
      <c r="AY118" s="57"/>
      <c r="AZ118" s="57"/>
      <c r="BA118" s="57"/>
      <c r="BB118" s="57"/>
      <c r="BC118" s="57"/>
      <c r="BD118" s="57"/>
      <c r="BE118" s="57"/>
      <c r="BF118" s="63"/>
      <c r="BG118" s="63"/>
      <c r="BH118" s="63"/>
      <c r="BI118" s="63"/>
      <c r="BJ118" s="63"/>
      <c r="BK118" s="63"/>
      <c r="BL118" s="63"/>
      <c r="BM118" s="63"/>
      <c r="BN118" s="63"/>
      <c r="BO118" s="63"/>
      <c r="BP118" s="65"/>
      <c r="BQ118" s="62"/>
      <c r="BR118" s="61"/>
      <c r="BS118" s="61"/>
      <c r="BT118" s="62"/>
      <c r="BU118" s="61"/>
      <c r="BV118" s="61"/>
      <c r="BW118" s="61"/>
      <c r="BX118" s="61"/>
      <c r="BY118" s="61"/>
      <c r="BZ118" s="62"/>
      <c r="CA118" s="233"/>
      <c r="CB118" s="62"/>
      <c r="CC118" s="234"/>
      <c r="CD118" s="64"/>
      <c r="CE118" s="61"/>
      <c r="CF118" s="61"/>
      <c r="CG118" s="61"/>
      <c r="CH118" s="62"/>
      <c r="CI118" s="62"/>
      <c r="CJ118" s="64"/>
      <c r="CK118" s="61"/>
      <c r="CL118" s="61"/>
      <c r="CM118" s="61"/>
      <c r="CN118" s="61"/>
      <c r="CO118" s="62"/>
      <c r="CP118" s="64"/>
      <c r="CQ118" s="5">
        <f t="shared" si="10"/>
        <v>0</v>
      </c>
      <c r="CR118" s="21">
        <f t="shared" si="12"/>
        <v>0</v>
      </c>
      <c r="CS118" s="21">
        <f t="shared" si="11"/>
        <v>0</v>
      </c>
      <c r="CT118" s="239">
        <v>0</v>
      </c>
      <c r="CU118" s="65">
        <f t="shared" si="13"/>
        <v>0</v>
      </c>
      <c r="CV118" s="65"/>
      <c r="CW118" s="54"/>
      <c r="CX118" s="54"/>
      <c r="CY118" s="54"/>
      <c r="CZ118" s="145"/>
      <c r="DA118" s="145"/>
      <c r="DB118" s="145"/>
      <c r="DC118" s="145"/>
      <c r="DD118" s="145"/>
      <c r="DE118" s="145"/>
      <c r="DF118" s="54"/>
      <c r="DG118" s="54"/>
      <c r="DH118" s="54"/>
      <c r="DI118" s="54"/>
      <c r="DJ118" s="54"/>
      <c r="DK118" s="54"/>
      <c r="DL118" s="67"/>
      <c r="DM118" s="67"/>
      <c r="DN118" s="54"/>
    </row>
    <row r="119" spans="1:118" ht="25.5" customHeight="1" x14ac:dyDescent="0.25">
      <c r="A119" s="51">
        <v>116</v>
      </c>
      <c r="B119" s="7">
        <v>2021</v>
      </c>
      <c r="C119" s="11" t="s">
        <v>2075</v>
      </c>
      <c r="D119" s="46" t="s">
        <v>2076</v>
      </c>
      <c r="E119" s="79" t="s">
        <v>2077</v>
      </c>
      <c r="G119" s="7" t="s">
        <v>1087</v>
      </c>
      <c r="H119" s="7" t="s">
        <v>1026</v>
      </c>
      <c r="I119" s="7" t="s">
        <v>1053</v>
      </c>
      <c r="J119" s="7" t="s">
        <v>2078</v>
      </c>
      <c r="K119" s="204" t="s">
        <v>1170</v>
      </c>
      <c r="L119" s="7" t="s">
        <v>686</v>
      </c>
      <c r="M119" s="7" t="s">
        <v>1054</v>
      </c>
      <c r="N119" s="24">
        <v>800015583</v>
      </c>
      <c r="O119" s="41">
        <v>1</v>
      </c>
      <c r="P119" t="s">
        <v>1171</v>
      </c>
      <c r="Q119" s="7" t="s">
        <v>1055</v>
      </c>
      <c r="R119" s="7" t="s">
        <v>1161</v>
      </c>
      <c r="T119" s="7" t="s">
        <v>1172</v>
      </c>
      <c r="U119" s="7" t="s">
        <v>1028</v>
      </c>
      <c r="V119" s="13">
        <v>13822868</v>
      </c>
      <c r="W119" s="7" t="s">
        <v>1169</v>
      </c>
      <c r="X119" s="7"/>
      <c r="Y119" s="7"/>
      <c r="Z119" s="13">
        <v>3125235504</v>
      </c>
      <c r="AA119" s="13">
        <v>1</v>
      </c>
      <c r="AB119" s="35">
        <v>12</v>
      </c>
      <c r="AC119">
        <v>0</v>
      </c>
      <c r="AD119" s="9">
        <v>44348</v>
      </c>
      <c r="AE119" s="9">
        <v>44348</v>
      </c>
      <c r="AG119" s="9">
        <v>44561</v>
      </c>
      <c r="AH119" s="148">
        <f t="shared" si="9"/>
        <v>2430903.3333333335</v>
      </c>
      <c r="AI119" s="147">
        <v>29170840</v>
      </c>
      <c r="AJ119" s="147"/>
      <c r="AK119" s="147"/>
      <c r="AL119" s="92" t="s">
        <v>1163</v>
      </c>
      <c r="AM119" s="8" t="s">
        <v>1163</v>
      </c>
      <c r="AN119" s="7">
        <v>458</v>
      </c>
      <c r="AO119" s="223"/>
      <c r="AP119" s="225" t="s">
        <v>2079</v>
      </c>
      <c r="AQ119" s="7" t="s">
        <v>1056</v>
      </c>
      <c r="AR119" s="24">
        <v>131020202030304</v>
      </c>
      <c r="AS119" s="217" t="s">
        <v>1065</v>
      </c>
      <c r="AT119" s="7">
        <f>IFERROR(VLOOKUP(AS119,#REF!,2,0), )</f>
        <v>0</v>
      </c>
      <c r="AU119" s="7">
        <v>0</v>
      </c>
      <c r="AV119" s="7">
        <f>IFERROR(VLOOKUP(AU119,#REF!,2,0), )</f>
        <v>0</v>
      </c>
      <c r="AW119" s="7">
        <v>0</v>
      </c>
      <c r="AX119" s="7">
        <f>IFERROR(VLOOKUP(AW119,#REF!,2,0), )</f>
        <v>0</v>
      </c>
      <c r="AY119" s="13"/>
      <c r="AZ119" s="13"/>
      <c r="BA119" s="13"/>
      <c r="BB119" s="13"/>
      <c r="BC119" s="13"/>
      <c r="BD119" s="13"/>
      <c r="BE119" s="13"/>
      <c r="BP119" s="5"/>
      <c r="CA119" s="147">
        <v>0</v>
      </c>
      <c r="CC119" s="217"/>
      <c r="CQ119" s="5">
        <f t="shared" si="10"/>
        <v>0</v>
      </c>
      <c r="CR119" s="21">
        <f t="shared" si="12"/>
        <v>0</v>
      </c>
      <c r="CS119" s="21">
        <f t="shared" si="11"/>
        <v>0</v>
      </c>
      <c r="CT119" s="9">
        <v>44561</v>
      </c>
      <c r="CU119" s="5">
        <f t="shared" si="13"/>
        <v>29170840</v>
      </c>
      <c r="CV119" s="5"/>
      <c r="CW119" s="7"/>
      <c r="DF119"/>
      <c r="DG119" t="s">
        <v>1037</v>
      </c>
      <c r="DH119" t="s">
        <v>1037</v>
      </c>
      <c r="DJ119" s="7" t="s">
        <v>1774</v>
      </c>
      <c r="DK119" s="7" t="s">
        <v>1150</v>
      </c>
      <c r="DL119" s="37" t="s">
        <v>2080</v>
      </c>
      <c r="DN119" t="s">
        <v>700</v>
      </c>
    </row>
    <row r="120" spans="1:118" ht="25.5" customHeight="1" x14ac:dyDescent="0.25">
      <c r="A120" s="51">
        <v>117</v>
      </c>
      <c r="B120" s="7">
        <v>2021</v>
      </c>
      <c r="C120" s="11" t="s">
        <v>2081</v>
      </c>
      <c r="D120" s="46" t="s">
        <v>2082</v>
      </c>
      <c r="E120" s="79" t="s">
        <v>2083</v>
      </c>
      <c r="G120" s="7" t="s">
        <v>1087</v>
      </c>
      <c r="H120" s="7" t="s">
        <v>1064</v>
      </c>
      <c r="I120" s="7" t="s">
        <v>1053</v>
      </c>
      <c r="J120" s="7" t="s">
        <v>2084</v>
      </c>
      <c r="K120" s="204" t="s">
        <v>2085</v>
      </c>
      <c r="L120" s="7" t="s">
        <v>3094</v>
      </c>
      <c r="M120" s="7" t="s">
        <v>1054</v>
      </c>
      <c r="N120" s="24">
        <v>901312112</v>
      </c>
      <c r="O120" s="41">
        <v>4</v>
      </c>
      <c r="P120" s="7" t="s">
        <v>1062</v>
      </c>
      <c r="Q120" s="7" t="s">
        <v>1055</v>
      </c>
      <c r="R120" s="7" t="s">
        <v>1161</v>
      </c>
      <c r="T120" s="7" t="s">
        <v>1181</v>
      </c>
      <c r="U120" s="7" t="s">
        <v>1117</v>
      </c>
      <c r="V120" s="13">
        <v>79942771</v>
      </c>
      <c r="W120" s="7" t="s">
        <v>1166</v>
      </c>
      <c r="X120" s="7"/>
      <c r="Y120" s="7"/>
      <c r="Z120" s="13">
        <v>3016363626</v>
      </c>
      <c r="AA120" s="13">
        <v>3</v>
      </c>
      <c r="AB120" s="35">
        <v>12</v>
      </c>
      <c r="AC120">
        <v>0</v>
      </c>
      <c r="AD120" s="28">
        <v>44356</v>
      </c>
      <c r="AE120" s="29">
        <v>44365</v>
      </c>
      <c r="AG120" s="9">
        <v>44729</v>
      </c>
      <c r="AH120" s="148">
        <f t="shared" si="9"/>
        <v>17850</v>
      </c>
      <c r="AI120" s="147">
        <v>214200</v>
      </c>
      <c r="AJ120" s="147"/>
      <c r="AK120" s="147"/>
      <c r="AL120" s="92" t="s">
        <v>2086</v>
      </c>
      <c r="AM120" s="148" t="s">
        <v>1083</v>
      </c>
      <c r="AN120" s="7">
        <v>460</v>
      </c>
      <c r="AO120" s="148" t="s">
        <v>2087</v>
      </c>
      <c r="AP120" s="225" t="s">
        <v>2088</v>
      </c>
      <c r="AQ120" s="7" t="s">
        <v>1056</v>
      </c>
      <c r="AR120" s="15">
        <v>131020202030201</v>
      </c>
      <c r="AS120" s="217" t="s">
        <v>1065</v>
      </c>
      <c r="AT120" s="7">
        <f>IFERROR(VLOOKUP(AS120,#REF!,2,0), )</f>
        <v>0</v>
      </c>
      <c r="AU120" s="7">
        <v>0</v>
      </c>
      <c r="AV120" s="7">
        <f>IFERROR(VLOOKUP(AU120,#REF!,2,0), )</f>
        <v>0</v>
      </c>
      <c r="AW120" s="7">
        <v>0</v>
      </c>
      <c r="AX120" s="7">
        <f>IFERROR(VLOOKUP(AW120,#REF!,2,0), )</f>
        <v>0</v>
      </c>
      <c r="AY120" s="13"/>
      <c r="AZ120" s="13"/>
      <c r="BA120" s="13"/>
      <c r="BB120" s="13"/>
      <c r="BC120" s="13"/>
      <c r="BD120" s="13"/>
      <c r="BE120" s="13"/>
      <c r="BP120" s="5"/>
      <c r="CA120" s="147">
        <v>0</v>
      </c>
      <c r="CC120" s="217"/>
      <c r="CQ120" s="5">
        <f t="shared" si="10"/>
        <v>0</v>
      </c>
      <c r="CR120" s="21">
        <f t="shared" si="12"/>
        <v>0</v>
      </c>
      <c r="CS120" s="21">
        <f t="shared" si="11"/>
        <v>0</v>
      </c>
      <c r="CT120" s="9">
        <v>44729</v>
      </c>
      <c r="CU120" s="5">
        <f t="shared" si="13"/>
        <v>214200</v>
      </c>
      <c r="CV120" s="5"/>
      <c r="CW120" s="7"/>
      <c r="DF120"/>
      <c r="DG120" s="7" t="s">
        <v>1118</v>
      </c>
      <c r="DH120" s="7" t="s">
        <v>1038</v>
      </c>
      <c r="DJ120" s="7" t="s">
        <v>2089</v>
      </c>
      <c r="DK120" s="7" t="s">
        <v>1150</v>
      </c>
      <c r="DL120" s="37" t="s">
        <v>2090</v>
      </c>
      <c r="DM120" s="37" t="s">
        <v>2060</v>
      </c>
    </row>
    <row r="121" spans="1:118" ht="25.5" customHeight="1" x14ac:dyDescent="0.25">
      <c r="A121" s="51">
        <v>118</v>
      </c>
      <c r="B121" s="7">
        <v>2021</v>
      </c>
      <c r="C121" s="11" t="s">
        <v>2091</v>
      </c>
      <c r="D121" s="46" t="s">
        <v>2092</v>
      </c>
      <c r="E121" s="79" t="s">
        <v>2093</v>
      </c>
      <c r="G121" s="7" t="s">
        <v>1089</v>
      </c>
      <c r="H121" s="7" t="s">
        <v>1090</v>
      </c>
      <c r="I121" s="7" t="s">
        <v>1091</v>
      </c>
      <c r="J121" s="7" t="s">
        <v>2094</v>
      </c>
      <c r="K121" s="204" t="s">
        <v>2095</v>
      </c>
      <c r="L121" s="7" t="s">
        <v>3095</v>
      </c>
      <c r="M121" s="7" t="s">
        <v>1054</v>
      </c>
      <c r="N121" s="24">
        <v>860039988</v>
      </c>
      <c r="O121" s="41">
        <v>0</v>
      </c>
      <c r="P121" s="7" t="s">
        <v>1062</v>
      </c>
      <c r="Q121" s="7" t="s">
        <v>1055</v>
      </c>
      <c r="R121" s="7" t="s">
        <v>1161</v>
      </c>
      <c r="T121" s="7" t="s">
        <v>1997</v>
      </c>
      <c r="U121" s="7" t="s">
        <v>1117</v>
      </c>
      <c r="V121" s="13">
        <v>52699842</v>
      </c>
      <c r="W121" s="7" t="s">
        <v>1167</v>
      </c>
      <c r="X121" s="7"/>
      <c r="Y121" s="7"/>
      <c r="Z121" s="13">
        <v>3103300</v>
      </c>
      <c r="AA121" s="13">
        <v>1</v>
      </c>
      <c r="AB121" s="35">
        <v>0</v>
      </c>
      <c r="AC121">
        <v>224</v>
      </c>
      <c r="AD121" s="28">
        <v>44362</v>
      </c>
      <c r="AE121" s="28">
        <v>44369</v>
      </c>
      <c r="AF121" s="29">
        <v>44593</v>
      </c>
      <c r="AG121" s="9">
        <v>44593</v>
      </c>
      <c r="AH121" s="148">
        <f t="shared" si="9"/>
        <v>0</v>
      </c>
      <c r="AI121" s="147">
        <v>54841512</v>
      </c>
      <c r="AJ121" s="147"/>
      <c r="AK121" s="147"/>
      <c r="AL121" s="92">
        <v>496903</v>
      </c>
      <c r="AM121" s="148" t="s">
        <v>2095</v>
      </c>
      <c r="AN121" s="7">
        <v>469</v>
      </c>
      <c r="AO121" t="s">
        <v>2096</v>
      </c>
      <c r="AP121" s="225" t="s">
        <v>2097</v>
      </c>
      <c r="AQ121" s="7" t="s">
        <v>1056</v>
      </c>
      <c r="AR121" s="15" t="s">
        <v>2098</v>
      </c>
      <c r="AS121" s="217" t="s">
        <v>1065</v>
      </c>
      <c r="AT121" s="7">
        <f>IFERROR(VLOOKUP(AS121,#REF!,2,0), )</f>
        <v>0</v>
      </c>
      <c r="AU121" s="7">
        <v>0</v>
      </c>
      <c r="AV121" s="7">
        <f>IFERROR(VLOOKUP(AU121,#REF!,2,0), )</f>
        <v>0</v>
      </c>
      <c r="AW121" s="7">
        <v>0</v>
      </c>
      <c r="AX121" s="7">
        <f>IFERROR(VLOOKUP(AW121,#REF!,2,0), )</f>
        <v>0</v>
      </c>
      <c r="AY121" s="13">
        <v>2</v>
      </c>
      <c r="AZ121" s="13">
        <v>2</v>
      </c>
      <c r="BA121" s="13"/>
      <c r="BB121" s="13"/>
      <c r="BC121" s="13"/>
      <c r="BD121" s="13"/>
      <c r="BE121" s="13"/>
      <c r="BP121" s="5"/>
      <c r="BZ121" s="15" t="s">
        <v>2099</v>
      </c>
      <c r="CA121" s="33">
        <v>18489887</v>
      </c>
      <c r="CB121" s="15">
        <v>0</v>
      </c>
      <c r="CC121" s="15">
        <v>54</v>
      </c>
      <c r="CD121" s="49">
        <v>44647</v>
      </c>
      <c r="CF121" s="2" t="s">
        <v>2100</v>
      </c>
      <c r="CG121" s="2">
        <v>8878464</v>
      </c>
      <c r="CI121" s="13">
        <v>26</v>
      </c>
      <c r="CQ121" s="5">
        <f t="shared" si="10"/>
        <v>27368351</v>
      </c>
      <c r="CR121" s="21">
        <f t="shared" si="12"/>
        <v>0</v>
      </c>
      <c r="CS121" s="21">
        <f t="shared" si="11"/>
        <v>80</v>
      </c>
      <c r="CT121" s="232">
        <v>44673</v>
      </c>
      <c r="CU121" s="5">
        <f t="shared" si="13"/>
        <v>82209863</v>
      </c>
      <c r="CV121" s="5"/>
      <c r="CW121" s="7"/>
      <c r="DF121"/>
      <c r="DG121" s="7" t="s">
        <v>1118</v>
      </c>
      <c r="DH121" s="7" t="s">
        <v>1038</v>
      </c>
      <c r="DJ121" s="7" t="s">
        <v>698</v>
      </c>
      <c r="DK121" s="7" t="s">
        <v>1153</v>
      </c>
      <c r="DL121" s="37" t="s">
        <v>2101</v>
      </c>
      <c r="DM121" s="37" t="s">
        <v>2060</v>
      </c>
    </row>
    <row r="122" spans="1:118" ht="25.5" customHeight="1" x14ac:dyDescent="0.25">
      <c r="A122" s="51">
        <v>119</v>
      </c>
      <c r="B122" s="7">
        <v>2021</v>
      </c>
      <c r="C122" s="11" t="s">
        <v>2102</v>
      </c>
      <c r="D122" s="46" t="s">
        <v>2103</v>
      </c>
      <c r="E122" s="79" t="s">
        <v>2104</v>
      </c>
      <c r="G122" s="7" t="s">
        <v>1092</v>
      </c>
      <c r="H122" s="7" t="s">
        <v>1064</v>
      </c>
      <c r="I122" s="7" t="s">
        <v>1053</v>
      </c>
      <c r="J122" s="7" t="s">
        <v>2105</v>
      </c>
      <c r="K122" s="204" t="s">
        <v>2106</v>
      </c>
      <c r="L122" s="7" t="s">
        <v>3096</v>
      </c>
      <c r="M122" s="7" t="s">
        <v>1054</v>
      </c>
      <c r="N122" s="24">
        <v>900205684</v>
      </c>
      <c r="O122" s="41">
        <v>3</v>
      </c>
      <c r="P122" s="7" t="s">
        <v>1062</v>
      </c>
      <c r="Q122" s="7" t="s">
        <v>1055</v>
      </c>
      <c r="R122" s="7" t="s">
        <v>1161</v>
      </c>
      <c r="T122" s="7" t="s">
        <v>2107</v>
      </c>
      <c r="U122" s="7" t="s">
        <v>1117</v>
      </c>
      <c r="V122" s="13">
        <v>79611251</v>
      </c>
      <c r="W122" s="7" t="s">
        <v>1166</v>
      </c>
      <c r="X122" s="7"/>
      <c r="Y122" s="7"/>
      <c r="Z122" s="13">
        <v>3613637</v>
      </c>
      <c r="AA122" s="13">
        <v>12</v>
      </c>
      <c r="AB122" s="35">
        <v>6</v>
      </c>
      <c r="AC122">
        <v>24</v>
      </c>
      <c r="AD122" s="28">
        <v>44363</v>
      </c>
      <c r="AE122" s="29">
        <v>44365</v>
      </c>
      <c r="AG122" s="9">
        <v>44573</v>
      </c>
      <c r="AH122" s="148">
        <f t="shared" si="9"/>
        <v>4233333.333333333</v>
      </c>
      <c r="AI122" s="147">
        <v>25400000</v>
      </c>
      <c r="AJ122" s="147"/>
      <c r="AK122" s="147"/>
      <c r="AL122" s="92" t="s">
        <v>2108</v>
      </c>
      <c r="AM122" s="148" t="s">
        <v>1083</v>
      </c>
      <c r="AN122" s="7">
        <v>461</v>
      </c>
      <c r="AO122" s="148" t="s">
        <v>2109</v>
      </c>
      <c r="AP122" s="225" t="s">
        <v>2110</v>
      </c>
      <c r="AQ122" s="7" t="s">
        <v>1056</v>
      </c>
      <c r="AR122" s="15">
        <v>1310202020102</v>
      </c>
      <c r="AS122" s="217" t="s">
        <v>1065</v>
      </c>
      <c r="AT122" s="7">
        <f>IFERROR(VLOOKUP(AS122,#REF!,2,0), )</f>
        <v>0</v>
      </c>
      <c r="AU122" s="7">
        <v>0</v>
      </c>
      <c r="AV122" s="7">
        <f>IFERROR(VLOOKUP(AU122,#REF!,2,0), )</f>
        <v>0</v>
      </c>
      <c r="AW122" s="7">
        <v>0</v>
      </c>
      <c r="AX122" s="7">
        <f>IFERROR(VLOOKUP(AW122,#REF!,2,0), )</f>
        <v>0</v>
      </c>
      <c r="AY122" s="13">
        <v>3</v>
      </c>
      <c r="AZ122" s="13">
        <v>3</v>
      </c>
      <c r="BA122" s="13"/>
      <c r="BB122" s="13"/>
      <c r="BC122" s="13"/>
      <c r="BD122" s="13"/>
      <c r="BE122" s="13"/>
      <c r="BP122" s="5"/>
      <c r="BZ122" s="15" t="s">
        <v>2111</v>
      </c>
      <c r="CA122" s="33">
        <v>6060333</v>
      </c>
      <c r="CB122" s="15">
        <v>2</v>
      </c>
      <c r="CC122" s="15">
        <v>13</v>
      </c>
      <c r="CD122" s="49">
        <v>44645</v>
      </c>
      <c r="CF122" s="2" t="s">
        <v>2112</v>
      </c>
      <c r="CG122" s="2">
        <v>3395000</v>
      </c>
      <c r="CI122" s="13">
        <v>30</v>
      </c>
      <c r="CJ122" s="49">
        <v>44676</v>
      </c>
      <c r="CM122" s="2">
        <v>3168667</v>
      </c>
      <c r="CO122" s="15">
        <v>28</v>
      </c>
      <c r="CP122" s="49">
        <v>44704</v>
      </c>
      <c r="CQ122" s="5">
        <f t="shared" si="10"/>
        <v>12624000</v>
      </c>
      <c r="CR122" s="21">
        <f t="shared" si="12"/>
        <v>2</v>
      </c>
      <c r="CS122" s="21">
        <f t="shared" si="11"/>
        <v>71</v>
      </c>
      <c r="CT122" s="232">
        <v>44704</v>
      </c>
      <c r="CU122" s="5">
        <f t="shared" si="13"/>
        <v>38024000</v>
      </c>
      <c r="CV122" s="5"/>
      <c r="CW122" s="7"/>
      <c r="DF122"/>
      <c r="DG122" s="7" t="s">
        <v>1118</v>
      </c>
      <c r="DH122" s="7" t="s">
        <v>1038</v>
      </c>
      <c r="DJ122" s="7" t="s">
        <v>698</v>
      </c>
      <c r="DK122" s="7" t="s">
        <v>2113</v>
      </c>
      <c r="DL122" s="37" t="s">
        <v>2114</v>
      </c>
      <c r="DM122" s="37" t="s">
        <v>2073</v>
      </c>
    </row>
    <row r="123" spans="1:118" ht="25.5" customHeight="1" x14ac:dyDescent="0.25">
      <c r="A123" s="51">
        <v>120</v>
      </c>
      <c r="B123" s="7">
        <v>2021</v>
      </c>
      <c r="C123" s="11" t="s">
        <v>2115</v>
      </c>
      <c r="D123" s="46" t="s">
        <v>2116</v>
      </c>
      <c r="E123" s="73" t="s">
        <v>809</v>
      </c>
      <c r="G123" s="7" t="s">
        <v>1092</v>
      </c>
      <c r="H123" s="7" t="s">
        <v>1026</v>
      </c>
      <c r="I123" s="7" t="s">
        <v>1027</v>
      </c>
      <c r="J123" s="7" t="s">
        <v>2117</v>
      </c>
      <c r="K123" s="204" t="s">
        <v>2118</v>
      </c>
      <c r="L123" s="7" t="s">
        <v>3097</v>
      </c>
      <c r="M123" s="7" t="s">
        <v>1117</v>
      </c>
      <c r="N123" s="24">
        <v>1026580240</v>
      </c>
      <c r="O123" s="41">
        <v>0</v>
      </c>
      <c r="P123" s="7" t="s">
        <v>1062</v>
      </c>
      <c r="Q123" s="7" t="s">
        <v>1029</v>
      </c>
      <c r="R123" t="s">
        <v>2119</v>
      </c>
      <c r="T123" s="7"/>
      <c r="U123" s="7"/>
      <c r="V123" s="13"/>
      <c r="W123" s="7"/>
      <c r="X123" s="7"/>
      <c r="Y123" s="7"/>
      <c r="Z123" s="13">
        <v>3024627026</v>
      </c>
      <c r="AA123" s="13">
        <v>0</v>
      </c>
      <c r="AB123" s="35">
        <v>6</v>
      </c>
      <c r="AC123" s="7"/>
      <c r="AD123" s="28">
        <v>44375</v>
      </c>
      <c r="AE123" s="29">
        <v>44378</v>
      </c>
      <c r="AG123" s="9">
        <v>44561</v>
      </c>
      <c r="AH123" s="148">
        <f t="shared" si="9"/>
        <v>4361000</v>
      </c>
      <c r="AI123" s="147">
        <v>26166000</v>
      </c>
      <c r="AJ123" s="147"/>
      <c r="AK123" s="147"/>
      <c r="AL123" s="92" t="s">
        <v>2120</v>
      </c>
      <c r="AM123" s="148" t="s">
        <v>1083</v>
      </c>
      <c r="AN123" s="7">
        <v>477</v>
      </c>
      <c r="AO123" s="148" t="s">
        <v>2121</v>
      </c>
      <c r="AP123" s="225" t="s">
        <v>2122</v>
      </c>
      <c r="AQ123" s="7" t="s">
        <v>1031</v>
      </c>
      <c r="AR123" s="15" t="s">
        <v>2123</v>
      </c>
      <c r="AS123" s="217">
        <v>1</v>
      </c>
      <c r="AT123" s="7">
        <f>IFERROR(VLOOKUP(AS123,#REF!,2,0), )</f>
        <v>0</v>
      </c>
      <c r="AU123" s="7">
        <v>6</v>
      </c>
      <c r="AV123" s="7">
        <f>IFERROR(VLOOKUP(AU123,#REF!,2,0), )</f>
        <v>0</v>
      </c>
      <c r="AW123" s="7">
        <v>2101</v>
      </c>
      <c r="AX123" s="7">
        <f>IFERROR(VLOOKUP(AW123,#REF!,2,0), )</f>
        <v>0</v>
      </c>
      <c r="AY123" s="13"/>
      <c r="AZ123" s="13"/>
      <c r="BA123" s="13"/>
      <c r="BB123" s="13"/>
      <c r="BC123" s="13"/>
      <c r="BD123" s="13"/>
      <c r="BE123" s="13"/>
      <c r="BP123" s="5"/>
      <c r="CA123" s="33">
        <v>0</v>
      </c>
      <c r="CQ123" s="5">
        <f t="shared" si="10"/>
        <v>0</v>
      </c>
      <c r="CR123" s="21">
        <f t="shared" si="12"/>
        <v>0</v>
      </c>
      <c r="CS123" s="21">
        <f t="shared" si="11"/>
        <v>0</v>
      </c>
      <c r="CT123" s="232">
        <v>44561</v>
      </c>
      <c r="CU123" s="5">
        <f t="shared" si="13"/>
        <v>26166000</v>
      </c>
      <c r="CV123" s="5"/>
      <c r="CW123" s="7"/>
      <c r="DF123"/>
      <c r="DG123" s="7" t="s">
        <v>1118</v>
      </c>
      <c r="DH123" s="7" t="s">
        <v>1038</v>
      </c>
      <c r="DJ123" s="7" t="s">
        <v>1119</v>
      </c>
    </row>
    <row r="124" spans="1:118" ht="25.5" customHeight="1" x14ac:dyDescent="0.25">
      <c r="A124" s="51">
        <v>121</v>
      </c>
      <c r="B124" s="7">
        <v>2021</v>
      </c>
      <c r="C124" s="11" t="s">
        <v>2124</v>
      </c>
      <c r="D124" s="46" t="s">
        <v>2125</v>
      </c>
      <c r="E124" s="73" t="s">
        <v>810</v>
      </c>
      <c r="G124" s="7" t="s">
        <v>1092</v>
      </c>
      <c r="H124" s="7" t="s">
        <v>1026</v>
      </c>
      <c r="I124" s="7" t="s">
        <v>1027</v>
      </c>
      <c r="J124" s="7" t="s">
        <v>2126</v>
      </c>
      <c r="K124" s="204" t="s">
        <v>1134</v>
      </c>
      <c r="L124" s="7" t="s">
        <v>606</v>
      </c>
      <c r="M124" s="7" t="s">
        <v>1117</v>
      </c>
      <c r="N124" s="24">
        <v>1019033764</v>
      </c>
      <c r="O124" s="41"/>
      <c r="P124" t="s">
        <v>2127</v>
      </c>
      <c r="Q124" s="7" t="s">
        <v>1029</v>
      </c>
      <c r="R124" t="s">
        <v>1356</v>
      </c>
      <c r="T124" s="7"/>
      <c r="U124" s="7"/>
      <c r="V124" s="13"/>
      <c r="W124" s="7"/>
      <c r="X124" s="7"/>
      <c r="Y124" s="7"/>
      <c r="Z124" s="13">
        <v>3103416195</v>
      </c>
      <c r="AA124" s="13">
        <v>0</v>
      </c>
      <c r="AB124" s="35">
        <v>6</v>
      </c>
      <c r="AD124" s="28">
        <v>44371</v>
      </c>
      <c r="AE124" s="29">
        <v>44372</v>
      </c>
      <c r="AG124" s="9">
        <v>44554</v>
      </c>
      <c r="AH124" s="148">
        <f t="shared" si="9"/>
        <v>4365000</v>
      </c>
      <c r="AI124" s="147">
        <v>26190000</v>
      </c>
      <c r="AJ124" s="147"/>
      <c r="AK124" s="147"/>
      <c r="AL124" s="92" t="s">
        <v>2128</v>
      </c>
      <c r="AM124" s="148" t="s">
        <v>1083</v>
      </c>
      <c r="AN124" s="7">
        <v>473</v>
      </c>
      <c r="AO124" s="148" t="s">
        <v>2129</v>
      </c>
      <c r="AP124" s="225" t="s">
        <v>2130</v>
      </c>
      <c r="AQ124" s="7" t="s">
        <v>1031</v>
      </c>
      <c r="AR124" s="15" t="s">
        <v>1350</v>
      </c>
      <c r="AS124" s="217">
        <v>5</v>
      </c>
      <c r="AT124" s="7">
        <f>IFERROR(VLOOKUP(AS124,#REF!,2,0), )</f>
        <v>0</v>
      </c>
      <c r="AU124" s="7">
        <v>57</v>
      </c>
      <c r="AV124" s="7">
        <f>IFERROR(VLOOKUP(AU124,#REF!,2,0), )</f>
        <v>0</v>
      </c>
      <c r="AW124" s="7">
        <v>2172</v>
      </c>
      <c r="AX124" s="7">
        <f>IFERROR(VLOOKUP(AW124,#REF!,2,0), )</f>
        <v>0</v>
      </c>
      <c r="AY124" s="13"/>
      <c r="AZ124" s="13"/>
      <c r="BA124" s="13"/>
      <c r="BB124" s="13"/>
      <c r="BC124" s="13"/>
      <c r="BD124" s="13"/>
      <c r="BE124" s="13"/>
      <c r="BP124" s="5"/>
      <c r="CA124" s="147">
        <v>0</v>
      </c>
      <c r="CC124" s="217"/>
      <c r="CD124" s="219"/>
      <c r="CQ124" s="5">
        <f t="shared" si="10"/>
        <v>0</v>
      </c>
      <c r="CR124" s="21">
        <f t="shared" si="12"/>
        <v>0</v>
      </c>
      <c r="CS124" s="21">
        <f t="shared" si="11"/>
        <v>0</v>
      </c>
      <c r="CT124" s="232">
        <v>44554</v>
      </c>
      <c r="CU124" s="5">
        <f t="shared" si="13"/>
        <v>26190000</v>
      </c>
      <c r="CV124" s="5"/>
      <c r="CW124" s="7"/>
      <c r="DF124"/>
      <c r="DG124" s="7" t="s">
        <v>1118</v>
      </c>
      <c r="DH124" s="7" t="s">
        <v>1038</v>
      </c>
      <c r="DJ124" s="7" t="s">
        <v>1204</v>
      </c>
      <c r="DK124" s="7" t="s">
        <v>2131</v>
      </c>
      <c r="DL124" s="37" t="s">
        <v>2132</v>
      </c>
      <c r="DM124" s="37" t="s">
        <v>2133</v>
      </c>
    </row>
    <row r="125" spans="1:118" ht="25.5" customHeight="1" x14ac:dyDescent="0.25">
      <c r="A125" s="51">
        <v>122</v>
      </c>
      <c r="B125" s="7">
        <v>2021</v>
      </c>
      <c r="C125" s="11" t="s">
        <v>2134</v>
      </c>
      <c r="D125" s="46" t="s">
        <v>2135</v>
      </c>
      <c r="E125" s="73" t="s">
        <v>811</v>
      </c>
      <c r="G125" s="7" t="s">
        <v>1092</v>
      </c>
      <c r="H125" s="7" t="s">
        <v>1026</v>
      </c>
      <c r="I125" s="7" t="s">
        <v>1027</v>
      </c>
      <c r="J125" s="7" t="s">
        <v>2136</v>
      </c>
      <c r="K125" s="204" t="s">
        <v>2137</v>
      </c>
      <c r="L125" s="7" t="s">
        <v>3098</v>
      </c>
      <c r="M125" s="7" t="s">
        <v>1117</v>
      </c>
      <c r="N125" s="24">
        <v>1110512268</v>
      </c>
      <c r="O125" s="41"/>
      <c r="P125" t="s">
        <v>1595</v>
      </c>
      <c r="Q125" s="7" t="s">
        <v>1029</v>
      </c>
      <c r="R125" t="s">
        <v>1736</v>
      </c>
      <c r="T125" s="7"/>
      <c r="U125" s="7"/>
      <c r="V125" s="13"/>
      <c r="W125" s="7"/>
      <c r="X125" s="7"/>
      <c r="Y125" s="7"/>
      <c r="Z125" s="13">
        <v>3143013700</v>
      </c>
      <c r="AA125" s="13">
        <v>0</v>
      </c>
      <c r="AB125" s="35">
        <v>6</v>
      </c>
      <c r="AC125" s="7"/>
      <c r="AD125" s="28">
        <v>44371</v>
      </c>
      <c r="AE125" s="29">
        <v>44372</v>
      </c>
      <c r="AG125" s="9">
        <v>44554</v>
      </c>
      <c r="AH125" s="148">
        <f t="shared" si="9"/>
        <v>4365000</v>
      </c>
      <c r="AI125" s="147">
        <v>26190000</v>
      </c>
      <c r="AJ125" s="147"/>
      <c r="AK125" s="147"/>
      <c r="AL125" s="92" t="s">
        <v>2138</v>
      </c>
      <c r="AM125" s="148" t="s">
        <v>1083</v>
      </c>
      <c r="AN125" s="7">
        <v>474</v>
      </c>
      <c r="AO125" s="148" t="s">
        <v>2139</v>
      </c>
      <c r="AP125" s="225" t="s">
        <v>2130</v>
      </c>
      <c r="AQ125" s="7" t="s">
        <v>1031</v>
      </c>
      <c r="AR125" s="217" t="s">
        <v>1350</v>
      </c>
      <c r="AS125" s="217">
        <v>5</v>
      </c>
      <c r="AT125" s="7">
        <f>IFERROR(VLOOKUP(AS125,#REF!,2,0), )</f>
        <v>0</v>
      </c>
      <c r="AU125" s="7">
        <v>57</v>
      </c>
      <c r="AV125" s="7">
        <f>IFERROR(VLOOKUP(AU125,#REF!,2,0), )</f>
        <v>0</v>
      </c>
      <c r="AW125" s="7">
        <v>2172</v>
      </c>
      <c r="AX125" s="7">
        <f>IFERROR(VLOOKUP(AW125,#REF!,2,0), )</f>
        <v>0</v>
      </c>
      <c r="AY125" s="13"/>
      <c r="AZ125" s="13"/>
      <c r="BA125" s="13">
        <v>1</v>
      </c>
      <c r="BB125" s="13"/>
      <c r="BC125" s="13"/>
      <c r="BD125" s="13"/>
      <c r="BE125" s="13"/>
      <c r="BF125" s="218"/>
      <c r="BG125" s="218"/>
      <c r="BH125" s="218"/>
      <c r="BI125" s="218"/>
      <c r="BJ125" s="218"/>
      <c r="BK125" s="218"/>
      <c r="BL125" s="218"/>
      <c r="BM125" s="218"/>
      <c r="BN125" s="218"/>
      <c r="BO125" s="218"/>
      <c r="BP125" s="5" t="s">
        <v>1028</v>
      </c>
      <c r="BQ125" s="217">
        <v>52935209</v>
      </c>
      <c r="BR125" s="148" t="s">
        <v>1135</v>
      </c>
      <c r="BS125" s="148"/>
      <c r="BT125" s="217"/>
      <c r="BU125" s="148"/>
      <c r="BV125" s="148"/>
      <c r="BW125" s="148"/>
      <c r="BX125" s="148"/>
      <c r="BY125" s="148"/>
      <c r="BZ125" s="217"/>
      <c r="CA125" s="147">
        <v>0</v>
      </c>
      <c r="CB125" s="217"/>
      <c r="CC125" s="217"/>
      <c r="CD125" s="219"/>
      <c r="CE125" s="148"/>
      <c r="CF125" s="148"/>
      <c r="CG125" s="148"/>
      <c r="CH125" s="217"/>
      <c r="CI125" s="217"/>
      <c r="CJ125" s="219"/>
      <c r="CK125" s="148"/>
      <c r="CL125" s="148"/>
      <c r="CM125" s="148"/>
      <c r="CN125" s="148"/>
      <c r="CO125" s="217"/>
      <c r="CP125" s="219"/>
      <c r="CQ125" s="5">
        <f t="shared" si="10"/>
        <v>0</v>
      </c>
      <c r="CR125" s="21">
        <f t="shared" si="12"/>
        <v>0</v>
      </c>
      <c r="CS125" s="21">
        <f t="shared" si="11"/>
        <v>0</v>
      </c>
      <c r="CT125" s="232">
        <v>44554</v>
      </c>
      <c r="CU125" s="5">
        <f t="shared" si="13"/>
        <v>26190000</v>
      </c>
      <c r="CV125" s="5"/>
      <c r="CW125" s="7"/>
      <c r="DF125"/>
      <c r="DG125" s="7" t="s">
        <v>1118</v>
      </c>
      <c r="DH125" s="7" t="s">
        <v>1038</v>
      </c>
      <c r="DJ125" s="7" t="s">
        <v>1204</v>
      </c>
      <c r="DK125" s="7" t="s">
        <v>2131</v>
      </c>
      <c r="DL125" s="37" t="s">
        <v>2132</v>
      </c>
      <c r="DM125" s="37" t="s">
        <v>2133</v>
      </c>
    </row>
    <row r="126" spans="1:118" ht="25.5" customHeight="1" x14ac:dyDescent="0.25">
      <c r="A126" s="36">
        <v>123</v>
      </c>
      <c r="B126" s="7">
        <v>2021</v>
      </c>
      <c r="C126" s="11" t="s">
        <v>2140</v>
      </c>
      <c r="D126" s="46" t="s">
        <v>2141</v>
      </c>
      <c r="E126" s="90" t="s">
        <v>812</v>
      </c>
      <c r="G126" s="7" t="s">
        <v>1095</v>
      </c>
      <c r="H126" s="7" t="s">
        <v>1026</v>
      </c>
      <c r="I126" s="7" t="s">
        <v>1096</v>
      </c>
      <c r="J126" s="7" t="s">
        <v>2142</v>
      </c>
      <c r="K126" s="204" t="s">
        <v>2143</v>
      </c>
      <c r="L126" s="7" t="s">
        <v>3099</v>
      </c>
      <c r="M126" s="7" t="s">
        <v>1054</v>
      </c>
      <c r="N126" s="24">
        <v>899999061</v>
      </c>
      <c r="O126" s="41">
        <v>9</v>
      </c>
      <c r="P126" s="7" t="s">
        <v>1062</v>
      </c>
      <c r="Q126" s="7" t="s">
        <v>1055</v>
      </c>
      <c r="R126" s="7" t="s">
        <v>1161</v>
      </c>
      <c r="S126" s="7"/>
      <c r="T126" s="7" t="s">
        <v>2144</v>
      </c>
      <c r="U126" s="7" t="s">
        <v>1117</v>
      </c>
      <c r="V126" s="13">
        <v>52125259</v>
      </c>
      <c r="W126" s="7"/>
      <c r="X126" s="7"/>
      <c r="Y126" s="7"/>
      <c r="Z126" s="13">
        <v>0</v>
      </c>
      <c r="AA126" s="13"/>
      <c r="AB126" s="35">
        <v>72</v>
      </c>
      <c r="AD126" s="28">
        <v>44375</v>
      </c>
      <c r="AE126" s="29">
        <v>44386</v>
      </c>
      <c r="AG126" s="9">
        <v>46568</v>
      </c>
      <c r="AH126" s="148">
        <f t="shared" si="9"/>
        <v>15955768.513888888</v>
      </c>
      <c r="AI126" s="147">
        <v>1148815333</v>
      </c>
      <c r="AJ126" s="147"/>
      <c r="AK126" s="147"/>
      <c r="AL126" s="92"/>
      <c r="AM126" s="148"/>
      <c r="AN126" s="7"/>
      <c r="AP126" s="225"/>
      <c r="AQ126" s="7" t="s">
        <v>1031</v>
      </c>
      <c r="AS126" s="217"/>
      <c r="AT126" s="7">
        <f>IFERROR(VLOOKUP(AS126,#REF!,2,0), )</f>
        <v>0</v>
      </c>
      <c r="AU126" s="7">
        <v>17</v>
      </c>
      <c r="AV126" s="7">
        <f>IFERROR(VLOOKUP(AU126,#REF!,2,0), )</f>
        <v>0</v>
      </c>
      <c r="AW126" s="7">
        <v>2160</v>
      </c>
      <c r="AX126" s="7">
        <f>IFERROR(VLOOKUP(AW126,#REF!,2,0), )</f>
        <v>0</v>
      </c>
      <c r="AY126" s="13"/>
      <c r="AZ126" s="13"/>
      <c r="BA126" s="13"/>
      <c r="BB126" s="13"/>
      <c r="BC126" s="13"/>
      <c r="BD126" s="13"/>
      <c r="BE126" s="13"/>
      <c r="BP126" s="5"/>
      <c r="CA126" s="33">
        <v>0</v>
      </c>
      <c r="CQ126" s="5">
        <f t="shared" si="10"/>
        <v>0</v>
      </c>
      <c r="CR126" s="21">
        <f t="shared" si="12"/>
        <v>0</v>
      </c>
      <c r="CS126" s="21">
        <f t="shared" si="11"/>
        <v>0</v>
      </c>
      <c r="CT126" s="9">
        <v>46568</v>
      </c>
      <c r="CU126" s="5">
        <f t="shared" si="13"/>
        <v>1148815333</v>
      </c>
      <c r="CV126" s="5"/>
      <c r="CW126" s="7"/>
      <c r="DF126"/>
      <c r="DK126" s="7" t="s">
        <v>1072</v>
      </c>
      <c r="DL126" s="37" t="s">
        <v>2145</v>
      </c>
      <c r="DM126" s="37" t="s">
        <v>2146</v>
      </c>
    </row>
    <row r="127" spans="1:118" ht="25.5" customHeight="1" x14ac:dyDescent="0.25">
      <c r="A127" s="51">
        <v>124</v>
      </c>
      <c r="B127" s="7">
        <v>2021</v>
      </c>
      <c r="C127" s="11" t="s">
        <v>2147</v>
      </c>
      <c r="D127" s="46" t="s">
        <v>2148</v>
      </c>
      <c r="E127" s="73" t="s">
        <v>813</v>
      </c>
      <c r="G127" s="7" t="s">
        <v>1092</v>
      </c>
      <c r="H127" s="7" t="s">
        <v>1026</v>
      </c>
      <c r="I127" s="7" t="s">
        <v>1027</v>
      </c>
      <c r="J127" s="7" t="s">
        <v>2149</v>
      </c>
      <c r="K127" s="204" t="s">
        <v>2150</v>
      </c>
      <c r="L127" s="7" t="s">
        <v>3100</v>
      </c>
      <c r="M127" s="7" t="s">
        <v>1117</v>
      </c>
      <c r="N127" s="24">
        <v>79330579</v>
      </c>
      <c r="O127" s="41"/>
      <c r="P127" s="7" t="s">
        <v>1062</v>
      </c>
      <c r="Q127" s="7" t="s">
        <v>1029</v>
      </c>
      <c r="R127" t="s">
        <v>2151</v>
      </c>
      <c r="T127" s="7"/>
      <c r="U127" s="7"/>
      <c r="V127" s="13"/>
      <c r="W127" s="7"/>
      <c r="X127" s="7"/>
      <c r="Y127" s="7"/>
      <c r="Z127" s="13">
        <v>3045517121</v>
      </c>
      <c r="AA127" s="13"/>
      <c r="AB127" s="35">
        <v>4</v>
      </c>
      <c r="AC127" s="7"/>
      <c r="AD127" s="28">
        <v>44376</v>
      </c>
      <c r="AE127" s="29">
        <v>44378</v>
      </c>
      <c r="AG127" s="9">
        <v>44500</v>
      </c>
      <c r="AH127" s="148">
        <f t="shared" si="9"/>
        <v>2650000</v>
      </c>
      <c r="AI127" s="147">
        <v>10600000</v>
      </c>
      <c r="AJ127" s="147"/>
      <c r="AK127" s="147"/>
      <c r="AL127" s="92" t="s">
        <v>2152</v>
      </c>
      <c r="AM127" s="148" t="s">
        <v>1083</v>
      </c>
      <c r="AN127" s="7">
        <v>478</v>
      </c>
      <c r="AO127" s="148" t="s">
        <v>2153</v>
      </c>
      <c r="AP127" s="225" t="s">
        <v>2122</v>
      </c>
      <c r="AQ127" s="7" t="s">
        <v>1031</v>
      </c>
      <c r="AR127" s="15" t="s">
        <v>1359</v>
      </c>
      <c r="AS127" s="217">
        <v>5</v>
      </c>
      <c r="AT127" s="7">
        <f>IFERROR(VLOOKUP(AS127,#REF!,2,0), )</f>
        <v>0</v>
      </c>
      <c r="AU127" s="7">
        <v>57</v>
      </c>
      <c r="AV127" s="7">
        <f>IFERROR(VLOOKUP(AU127,#REF!,2,0), )</f>
        <v>0</v>
      </c>
      <c r="AW127" s="7">
        <v>2169</v>
      </c>
      <c r="AX127" s="7">
        <f>IFERROR(VLOOKUP(AW127,#REF!,2,0), )</f>
        <v>0</v>
      </c>
      <c r="AY127" s="13">
        <v>1</v>
      </c>
      <c r="AZ127" s="13">
        <v>1</v>
      </c>
      <c r="BA127" s="13"/>
      <c r="BB127" s="13"/>
      <c r="BC127" s="13"/>
      <c r="BD127" s="13"/>
      <c r="BE127" s="13"/>
      <c r="BP127" s="5"/>
      <c r="CA127" s="33">
        <v>4770000</v>
      </c>
      <c r="CB127" s="15">
        <v>1</v>
      </c>
      <c r="CC127" s="15">
        <v>24</v>
      </c>
      <c r="CD127" s="49">
        <v>44554</v>
      </c>
      <c r="CQ127" s="5">
        <f t="shared" si="10"/>
        <v>4770000</v>
      </c>
      <c r="CR127" s="21">
        <f t="shared" si="12"/>
        <v>1</v>
      </c>
      <c r="CS127" s="21">
        <f t="shared" si="11"/>
        <v>24</v>
      </c>
      <c r="CT127" s="219">
        <v>44554</v>
      </c>
      <c r="CU127" s="5">
        <f t="shared" si="13"/>
        <v>15370000</v>
      </c>
      <c r="CV127" s="5"/>
      <c r="CW127" s="7"/>
      <c r="DF127"/>
      <c r="DG127" s="7" t="s">
        <v>1118</v>
      </c>
      <c r="DH127" s="7" t="s">
        <v>1038</v>
      </c>
      <c r="DJ127" s="7" t="s">
        <v>1204</v>
      </c>
      <c r="DK127" s="7" t="s">
        <v>2154</v>
      </c>
      <c r="DL127" s="37" t="s">
        <v>2155</v>
      </c>
      <c r="DM127" s="37" t="s">
        <v>2156</v>
      </c>
    </row>
    <row r="128" spans="1:118" ht="25.5" customHeight="1" x14ac:dyDescent="0.25">
      <c r="A128" s="36" t="s">
        <v>672</v>
      </c>
      <c r="B128" s="7">
        <v>2021</v>
      </c>
      <c r="C128" s="11" t="s">
        <v>2157</v>
      </c>
      <c r="D128" s="46" t="s">
        <v>2158</v>
      </c>
      <c r="E128" s="150" t="s">
        <v>2159</v>
      </c>
      <c r="G128" s="7" t="s">
        <v>1025</v>
      </c>
      <c r="H128" s="7" t="s">
        <v>1099</v>
      </c>
      <c r="I128" s="7" t="s">
        <v>1027</v>
      </c>
      <c r="J128" s="7" t="s">
        <v>2160</v>
      </c>
      <c r="K128" s="45" t="s">
        <v>2161</v>
      </c>
      <c r="L128" s="7" t="s">
        <v>3101</v>
      </c>
      <c r="M128" s="7" t="s">
        <v>1054</v>
      </c>
      <c r="N128" s="24">
        <v>900245560</v>
      </c>
      <c r="O128" s="41">
        <v>1</v>
      </c>
      <c r="Q128" s="7" t="s">
        <v>1055</v>
      </c>
      <c r="R128" s="7" t="s">
        <v>1161</v>
      </c>
      <c r="T128" s="45" t="s">
        <v>2162</v>
      </c>
      <c r="U128" s="7" t="s">
        <v>1117</v>
      </c>
      <c r="V128" s="13">
        <v>79553407</v>
      </c>
      <c r="W128" s="7" t="s">
        <v>1166</v>
      </c>
      <c r="X128" s="7"/>
      <c r="Y128" s="7"/>
      <c r="Z128" s="13">
        <v>5205813</v>
      </c>
      <c r="AA128" s="13">
        <v>11</v>
      </c>
      <c r="AB128" s="35"/>
      <c r="AC128" s="7">
        <v>235</v>
      </c>
      <c r="AD128" s="28">
        <v>44377</v>
      </c>
      <c r="AE128" s="29">
        <v>44378</v>
      </c>
      <c r="AF128" s="174">
        <v>44630</v>
      </c>
      <c r="AG128" s="9">
        <v>44630</v>
      </c>
      <c r="AH128" s="2">
        <f t="shared" si="9"/>
        <v>0</v>
      </c>
      <c r="AI128" s="33">
        <v>309750850</v>
      </c>
      <c r="AJ128" s="33"/>
      <c r="AK128" s="33"/>
      <c r="AL128" s="92"/>
      <c r="AN128" s="7"/>
      <c r="AP128" s="48"/>
      <c r="AQ128" s="7"/>
      <c r="AT128" s="7">
        <f>IFERROR(VLOOKUP(AS128,#REF!,2,0), )</f>
        <v>0</v>
      </c>
      <c r="AU128" s="7"/>
      <c r="AV128" s="7">
        <f>IFERROR(VLOOKUP(AU128,#REF!,2,0), )</f>
        <v>0</v>
      </c>
      <c r="AW128" s="7"/>
      <c r="AX128" s="7">
        <f>IFERROR(VLOOKUP(AW128,#REF!,2,0), )</f>
        <v>0</v>
      </c>
      <c r="AY128" s="13">
        <v>2</v>
      </c>
      <c r="AZ128" s="13">
        <v>2</v>
      </c>
      <c r="BA128" s="13"/>
      <c r="BB128" s="13"/>
      <c r="BC128" s="13"/>
      <c r="BD128" s="13"/>
      <c r="BE128" s="13"/>
      <c r="BP128" s="5"/>
      <c r="CA128" s="33">
        <v>22303334</v>
      </c>
      <c r="CC128" s="15">
        <v>17</v>
      </c>
      <c r="CG128" s="2">
        <v>16662221</v>
      </c>
      <c r="CI128" s="15">
        <v>16</v>
      </c>
      <c r="CQ128" s="5">
        <f t="shared" si="10"/>
        <v>38965555</v>
      </c>
      <c r="CR128" s="21">
        <f t="shared" si="12"/>
        <v>0</v>
      </c>
      <c r="CS128" s="21">
        <f t="shared" si="11"/>
        <v>33</v>
      </c>
      <c r="CT128" s="34">
        <v>44661</v>
      </c>
      <c r="CU128" s="5">
        <f t="shared" si="13"/>
        <v>348716405</v>
      </c>
      <c r="CV128" s="5"/>
      <c r="CW128" s="7"/>
      <c r="DF128"/>
      <c r="DK128" s="7" t="s">
        <v>1138</v>
      </c>
      <c r="DL128" s="37" t="s">
        <v>1164</v>
      </c>
      <c r="DM128" s="37" t="s">
        <v>1165</v>
      </c>
    </row>
    <row r="129" spans="1:118" ht="25.5" customHeight="1" x14ac:dyDescent="0.25">
      <c r="A129" s="51">
        <v>126</v>
      </c>
      <c r="B129" s="7">
        <v>2021</v>
      </c>
      <c r="C129" s="11" t="s">
        <v>2163</v>
      </c>
      <c r="D129" s="46" t="s">
        <v>2164</v>
      </c>
      <c r="E129" s="73" t="s">
        <v>814</v>
      </c>
      <c r="G129" s="7" t="s">
        <v>1092</v>
      </c>
      <c r="H129" s="7" t="s">
        <v>1026</v>
      </c>
      <c r="I129" s="7" t="s">
        <v>1027</v>
      </c>
      <c r="J129" s="7" t="s">
        <v>2165</v>
      </c>
      <c r="K129" s="204" t="s">
        <v>2166</v>
      </c>
      <c r="L129" s="7" t="s">
        <v>3102</v>
      </c>
      <c r="M129" s="7" t="s">
        <v>1117</v>
      </c>
      <c r="N129" s="24">
        <v>35195802</v>
      </c>
      <c r="O129" s="41"/>
      <c r="P129" t="s">
        <v>1964</v>
      </c>
      <c r="Q129" s="7" t="s">
        <v>1029</v>
      </c>
      <c r="R129" t="s">
        <v>1356</v>
      </c>
      <c r="T129" s="7"/>
      <c r="U129" s="7"/>
      <c r="V129" s="13"/>
      <c r="W129" s="7"/>
      <c r="X129" s="7"/>
      <c r="Y129" s="7"/>
      <c r="Z129" s="13">
        <v>3152123781</v>
      </c>
      <c r="AA129" s="13">
        <v>0</v>
      </c>
      <c r="AB129" s="35">
        <v>5.8</v>
      </c>
      <c r="AD129" s="28">
        <v>44383</v>
      </c>
      <c r="AE129" s="29">
        <v>44384</v>
      </c>
      <c r="AG129" s="9">
        <v>44560</v>
      </c>
      <c r="AH129" s="148">
        <f t="shared" si="9"/>
        <v>4365000</v>
      </c>
      <c r="AI129" s="147">
        <v>25317000</v>
      </c>
      <c r="AJ129" s="33"/>
      <c r="AK129" s="33"/>
      <c r="AL129" s="92" t="s">
        <v>2167</v>
      </c>
      <c r="AM129" s="148" t="s">
        <v>1083</v>
      </c>
      <c r="AN129" s="7">
        <v>488</v>
      </c>
      <c r="AO129" s="148" t="s">
        <v>2168</v>
      </c>
      <c r="AP129" s="225" t="s">
        <v>2169</v>
      </c>
      <c r="AQ129" s="7" t="s">
        <v>1031</v>
      </c>
      <c r="AR129" s="217" t="s">
        <v>1350</v>
      </c>
      <c r="AS129" s="217">
        <v>5</v>
      </c>
      <c r="AT129" s="7">
        <f>IFERROR(VLOOKUP(AS129,#REF!,2,0), )</f>
        <v>0</v>
      </c>
      <c r="AU129" s="7">
        <v>57</v>
      </c>
      <c r="AV129" s="7">
        <f>IFERROR(VLOOKUP(AU129,#REF!,2,0), )</f>
        <v>0</v>
      </c>
      <c r="AW129" s="7">
        <v>2172</v>
      </c>
      <c r="AX129" s="7">
        <f>IFERROR(VLOOKUP(AW129,#REF!,2,0), )</f>
        <v>0</v>
      </c>
      <c r="AY129" s="13"/>
      <c r="AZ129" s="13"/>
      <c r="BA129" s="13"/>
      <c r="BB129" s="13"/>
      <c r="BC129" s="13"/>
      <c r="BD129" s="13"/>
      <c r="BE129" s="13"/>
      <c r="BF129" s="218"/>
      <c r="BG129" s="218"/>
      <c r="BH129" s="218"/>
      <c r="BI129" s="218"/>
      <c r="BJ129" s="218"/>
      <c r="BK129" s="218"/>
      <c r="BL129" s="218"/>
      <c r="BM129" s="218"/>
      <c r="BN129" s="218"/>
      <c r="BO129" s="218"/>
      <c r="BP129" s="5"/>
      <c r="BQ129" s="217"/>
      <c r="BR129" s="148"/>
      <c r="BS129" s="148"/>
      <c r="BT129" s="217"/>
      <c r="BU129" s="148"/>
      <c r="BV129" s="148"/>
      <c r="BW129" s="148"/>
      <c r="BX129" s="148"/>
      <c r="BY129" s="148"/>
      <c r="BZ129" s="217"/>
      <c r="CA129" s="147">
        <v>0</v>
      </c>
      <c r="CB129" s="217"/>
      <c r="CC129" s="217"/>
      <c r="CD129" s="219"/>
      <c r="CE129" s="148"/>
      <c r="CF129" s="148"/>
      <c r="CG129" s="148"/>
      <c r="CH129" s="217"/>
      <c r="CI129" s="217"/>
      <c r="CJ129" s="219"/>
      <c r="CK129" s="148"/>
      <c r="CL129" s="148"/>
      <c r="CM129" s="148"/>
      <c r="CN129" s="148"/>
      <c r="CO129" s="217"/>
      <c r="CP129" s="219"/>
      <c r="CQ129" s="5">
        <f t="shared" si="10"/>
        <v>0</v>
      </c>
      <c r="CR129" s="21">
        <f t="shared" si="12"/>
        <v>0</v>
      </c>
      <c r="CS129" s="21">
        <f t="shared" si="11"/>
        <v>0</v>
      </c>
      <c r="CT129" s="9">
        <v>44560</v>
      </c>
      <c r="CU129" s="5">
        <f t="shared" si="13"/>
        <v>25317000</v>
      </c>
      <c r="CV129" s="5"/>
      <c r="CW129" s="7"/>
      <c r="DF129"/>
      <c r="DG129" s="7" t="s">
        <v>1118</v>
      </c>
      <c r="DH129" s="7" t="s">
        <v>1038</v>
      </c>
      <c r="DJ129" s="7" t="s">
        <v>1204</v>
      </c>
      <c r="DK129" s="7" t="s">
        <v>1142</v>
      </c>
      <c r="DL129" s="37" t="s">
        <v>2170</v>
      </c>
      <c r="DM129" s="37" t="s">
        <v>2146</v>
      </c>
    </row>
    <row r="130" spans="1:118" ht="25.5" customHeight="1" x14ac:dyDescent="0.25">
      <c r="A130" s="51" t="s">
        <v>673</v>
      </c>
      <c r="B130" s="7">
        <v>2021</v>
      </c>
      <c r="C130" s="11" t="s">
        <v>2171</v>
      </c>
      <c r="D130" s="46" t="s">
        <v>2172</v>
      </c>
      <c r="E130" s="77" t="s">
        <v>2173</v>
      </c>
      <c r="G130" s="7" t="s">
        <v>1063</v>
      </c>
      <c r="H130" s="7" t="s">
        <v>1064</v>
      </c>
      <c r="I130" s="7" t="s">
        <v>1053</v>
      </c>
      <c r="J130" s="7" t="s">
        <v>2174</v>
      </c>
      <c r="K130" s="45" t="s">
        <v>2175</v>
      </c>
      <c r="L130" s="7" t="s">
        <v>3103</v>
      </c>
      <c r="M130" s="7" t="s">
        <v>1054</v>
      </c>
      <c r="N130" s="24">
        <v>79338886</v>
      </c>
      <c r="O130" s="41">
        <v>8</v>
      </c>
      <c r="P130" s="7" t="s">
        <v>1062</v>
      </c>
      <c r="Q130" s="7" t="s">
        <v>1029</v>
      </c>
      <c r="R130" s="7" t="s">
        <v>1161</v>
      </c>
      <c r="S130" s="7"/>
      <c r="T130" s="7" t="s">
        <v>2176</v>
      </c>
      <c r="U130" s="7" t="s">
        <v>1117</v>
      </c>
      <c r="V130" s="13">
        <v>79338886</v>
      </c>
      <c r="W130" s="7" t="s">
        <v>2177</v>
      </c>
      <c r="X130" s="7"/>
      <c r="Y130" s="7"/>
      <c r="Z130" s="13">
        <v>3346740</v>
      </c>
      <c r="AA130" s="13">
        <v>9</v>
      </c>
      <c r="AB130" s="35">
        <v>5</v>
      </c>
      <c r="AC130">
        <v>18</v>
      </c>
      <c r="AD130" s="28">
        <v>44383</v>
      </c>
      <c r="AE130" s="29">
        <v>44389</v>
      </c>
      <c r="AG130" s="9">
        <v>44561</v>
      </c>
      <c r="AH130" s="2">
        <f t="shared" si="9"/>
        <v>4000000</v>
      </c>
      <c r="AI130" s="33">
        <v>20000000</v>
      </c>
      <c r="AJ130" s="33"/>
      <c r="AK130" s="33"/>
      <c r="AL130" s="92" t="s">
        <v>2178</v>
      </c>
      <c r="AM130" s="2" t="s">
        <v>1083</v>
      </c>
      <c r="AN130" s="7">
        <v>618</v>
      </c>
      <c r="AO130" t="s">
        <v>2179</v>
      </c>
      <c r="AP130" s="2" t="s">
        <v>2180</v>
      </c>
      <c r="AQ130" s="7" t="s">
        <v>1056</v>
      </c>
      <c r="AR130" s="24">
        <v>1310202010302</v>
      </c>
      <c r="AS130" s="13" t="s">
        <v>1065</v>
      </c>
      <c r="AT130" s="7">
        <f>IFERROR(VLOOKUP(AS130,#REF!,2,0), )</f>
        <v>0</v>
      </c>
      <c r="AU130" s="7">
        <v>0</v>
      </c>
      <c r="AV130" s="7">
        <f>IFERROR(VLOOKUP(AU130,#REF!,2,0), )</f>
        <v>0</v>
      </c>
      <c r="AW130" s="7">
        <v>0</v>
      </c>
      <c r="AX130" s="7">
        <f>IFERROR(VLOOKUP(AW130,#REF!,2,0), )</f>
        <v>0</v>
      </c>
      <c r="AY130" s="13">
        <v>1</v>
      </c>
      <c r="AZ130" s="13"/>
      <c r="BA130" s="13"/>
      <c r="BB130" s="13"/>
      <c r="BC130" s="13"/>
      <c r="BD130" s="13"/>
      <c r="BE130" s="13"/>
      <c r="BP130" s="5"/>
      <c r="CA130" s="33">
        <v>10000000</v>
      </c>
      <c r="CB130" s="15">
        <v>0</v>
      </c>
      <c r="CC130" s="15">
        <v>0</v>
      </c>
      <c r="CQ130" s="5">
        <f t="shared" si="10"/>
        <v>10000000</v>
      </c>
      <c r="CR130" s="21">
        <f t="shared" si="12"/>
        <v>0</v>
      </c>
      <c r="CS130" s="21">
        <f t="shared" si="11"/>
        <v>0</v>
      </c>
      <c r="CT130" s="34">
        <v>44561</v>
      </c>
      <c r="CU130" s="5">
        <f t="shared" si="13"/>
        <v>30000000</v>
      </c>
      <c r="CV130" s="5"/>
      <c r="CW130" s="7"/>
      <c r="DF130"/>
      <c r="DG130" s="7" t="s">
        <v>1118</v>
      </c>
      <c r="DH130" s="7" t="s">
        <v>1038</v>
      </c>
      <c r="DJ130" s="7" t="s">
        <v>2089</v>
      </c>
      <c r="DK130" s="7" t="s">
        <v>2181</v>
      </c>
      <c r="DL130" s="37" t="s">
        <v>2182</v>
      </c>
      <c r="DM130" s="37" t="s">
        <v>2060</v>
      </c>
      <c r="DN130" s="35" t="s">
        <v>2183</v>
      </c>
    </row>
    <row r="131" spans="1:118" ht="25.5" customHeight="1" x14ac:dyDescent="0.25">
      <c r="A131" s="51">
        <v>128</v>
      </c>
      <c r="B131" s="7">
        <v>2021</v>
      </c>
      <c r="C131" s="11" t="s">
        <v>2184</v>
      </c>
      <c r="D131" s="46" t="s">
        <v>2185</v>
      </c>
      <c r="E131" s="73" t="s">
        <v>815</v>
      </c>
      <c r="G131" s="7" t="s">
        <v>1095</v>
      </c>
      <c r="H131" s="7" t="s">
        <v>1026</v>
      </c>
      <c r="I131" s="7" t="s">
        <v>1096</v>
      </c>
      <c r="J131" s="7" t="s">
        <v>2186</v>
      </c>
      <c r="K131" s="204" t="s">
        <v>2187</v>
      </c>
      <c r="L131" s="7" t="s">
        <v>3104</v>
      </c>
      <c r="M131" s="7" t="s">
        <v>1054</v>
      </c>
      <c r="N131" s="24">
        <v>860030197</v>
      </c>
      <c r="O131" s="41">
        <v>0</v>
      </c>
      <c r="P131" s="7" t="s">
        <v>1062</v>
      </c>
      <c r="Q131" s="7" t="s">
        <v>1055</v>
      </c>
      <c r="R131" s="7" t="s">
        <v>1161</v>
      </c>
      <c r="S131" s="7"/>
      <c r="T131" s="7" t="s">
        <v>2188</v>
      </c>
      <c r="U131" s="7" t="s">
        <v>1117</v>
      </c>
      <c r="V131" s="13">
        <v>65734883</v>
      </c>
      <c r="W131" s="7" t="s">
        <v>2189</v>
      </c>
      <c r="X131" s="7"/>
      <c r="Y131" s="7"/>
      <c r="Z131" s="13">
        <v>4377060</v>
      </c>
      <c r="AA131" s="13">
        <v>1</v>
      </c>
      <c r="AB131" s="35">
        <v>6</v>
      </c>
      <c r="AC131" s="7"/>
      <c r="AD131" s="28">
        <v>44391</v>
      </c>
      <c r="AE131" s="29">
        <v>44400</v>
      </c>
      <c r="AG131" s="9">
        <v>44583</v>
      </c>
      <c r="AH131" s="148">
        <f t="shared" si="9"/>
        <v>12193464.833333334</v>
      </c>
      <c r="AI131" s="147">
        <v>73160789</v>
      </c>
      <c r="AJ131" s="147"/>
      <c r="AK131" s="147"/>
      <c r="AL131" s="92" t="s">
        <v>1163</v>
      </c>
      <c r="AM131" s="8" t="s">
        <v>1163</v>
      </c>
      <c r="AN131" s="7">
        <v>491</v>
      </c>
      <c r="AO131">
        <v>5000186482</v>
      </c>
      <c r="AP131" s="148" t="s">
        <v>2190</v>
      </c>
      <c r="AQ131" s="7" t="s">
        <v>1031</v>
      </c>
      <c r="AR131" s="15" t="s">
        <v>1646</v>
      </c>
      <c r="AS131" s="217">
        <v>2</v>
      </c>
      <c r="AT131" s="7">
        <f>IFERROR(VLOOKUP(AS131,#REF!,2,0), )</f>
        <v>0</v>
      </c>
      <c r="AU131" s="7">
        <v>33</v>
      </c>
      <c r="AV131" s="7">
        <f>IFERROR(VLOOKUP(AU131,#REF!,2,0), )</f>
        <v>0</v>
      </c>
      <c r="AW131" s="7">
        <v>2126</v>
      </c>
      <c r="AX131" s="7">
        <f>IFERROR(VLOOKUP(AW131,#REF!,2,0), )</f>
        <v>0</v>
      </c>
      <c r="AY131" s="13"/>
      <c r="AZ131" s="13">
        <v>1</v>
      </c>
      <c r="BA131" s="13"/>
      <c r="BB131" s="13"/>
      <c r="BC131" s="13"/>
      <c r="BD131" s="13"/>
      <c r="BE131" s="13"/>
      <c r="BP131" s="5"/>
      <c r="CA131" s="33">
        <v>0</v>
      </c>
      <c r="CB131" s="15">
        <v>1</v>
      </c>
      <c r="CC131" s="15">
        <v>0</v>
      </c>
      <c r="CD131" s="49">
        <v>44614</v>
      </c>
      <c r="CQ131" s="5">
        <f t="shared" si="10"/>
        <v>0</v>
      </c>
      <c r="CR131" s="21">
        <f t="shared" si="12"/>
        <v>1</v>
      </c>
      <c r="CS131" s="21">
        <f t="shared" si="11"/>
        <v>0</v>
      </c>
      <c r="CT131" s="219">
        <v>44614</v>
      </c>
      <c r="CU131" s="5">
        <f t="shared" si="13"/>
        <v>73160789</v>
      </c>
      <c r="CV131" s="5"/>
      <c r="CW131" s="7"/>
      <c r="DF131"/>
      <c r="DG131" s="7" t="s">
        <v>1118</v>
      </c>
      <c r="DH131" s="7" t="s">
        <v>1038</v>
      </c>
      <c r="DJ131" s="7" t="s">
        <v>2191</v>
      </c>
      <c r="DK131" s="7" t="s">
        <v>1151</v>
      </c>
      <c r="DL131" s="37" t="s">
        <v>2192</v>
      </c>
      <c r="DM131" s="37" t="s">
        <v>2193</v>
      </c>
    </row>
    <row r="132" spans="1:118" ht="25.5" customHeight="1" x14ac:dyDescent="0.25">
      <c r="A132" s="51">
        <v>129</v>
      </c>
      <c r="B132" s="7">
        <v>2021</v>
      </c>
      <c r="C132" s="11" t="s">
        <v>2194</v>
      </c>
      <c r="D132" s="46" t="s">
        <v>2195</v>
      </c>
      <c r="E132" s="73" t="s">
        <v>816</v>
      </c>
      <c r="G132" s="7" t="s">
        <v>1092</v>
      </c>
      <c r="H132" s="7" t="s">
        <v>1026</v>
      </c>
      <c r="I132" s="7" t="s">
        <v>1027</v>
      </c>
      <c r="J132" s="7" t="s">
        <v>2196</v>
      </c>
      <c r="K132" s="204" t="s">
        <v>2197</v>
      </c>
      <c r="L132" s="7" t="s">
        <v>3105</v>
      </c>
      <c r="M132" s="7" t="s">
        <v>1117</v>
      </c>
      <c r="N132" s="24">
        <v>35464242</v>
      </c>
      <c r="O132" s="41"/>
      <c r="P132" s="7" t="s">
        <v>1062</v>
      </c>
      <c r="Q132" s="7" t="s">
        <v>1029</v>
      </c>
      <c r="R132" t="s">
        <v>2198</v>
      </c>
      <c r="T132" s="7"/>
      <c r="U132" s="7"/>
      <c r="V132" s="13"/>
      <c r="W132" s="7"/>
      <c r="X132" s="7"/>
      <c r="Y132" s="7"/>
      <c r="Z132" s="13"/>
      <c r="AA132" s="13">
        <v>0</v>
      </c>
      <c r="AB132" s="35">
        <v>5</v>
      </c>
      <c r="AD132" s="28">
        <v>44398</v>
      </c>
      <c r="AE132" s="29">
        <v>44400</v>
      </c>
      <c r="AG132" s="9">
        <v>44552</v>
      </c>
      <c r="AH132" s="148">
        <f t="shared" ref="AH132:AH195" si="14">IFERROR((AI132/AB132), )</f>
        <v>2200000</v>
      </c>
      <c r="AI132" s="147">
        <v>11000000</v>
      </c>
      <c r="AJ132" s="147"/>
      <c r="AK132" s="147"/>
      <c r="AL132" s="92" t="s">
        <v>2199</v>
      </c>
      <c r="AM132" s="148" t="s">
        <v>1083</v>
      </c>
      <c r="AN132" s="7">
        <v>494</v>
      </c>
      <c r="AO132" s="148" t="s">
        <v>2200</v>
      </c>
      <c r="AP132" s="148" t="s">
        <v>2201</v>
      </c>
      <c r="AQ132" s="7" t="s">
        <v>1031</v>
      </c>
      <c r="AR132" s="217" t="s">
        <v>1646</v>
      </c>
      <c r="AS132" s="217">
        <v>2</v>
      </c>
      <c r="AT132" s="7">
        <f>IFERROR(VLOOKUP(AS132,#REF!,2,0), )</f>
        <v>0</v>
      </c>
      <c r="AU132" s="7">
        <v>33</v>
      </c>
      <c r="AV132" s="7">
        <f>IFERROR(VLOOKUP(AU132,#REF!,2,0), )</f>
        <v>0</v>
      </c>
      <c r="AW132" s="7">
        <v>2126</v>
      </c>
      <c r="AX132" s="7">
        <f>IFERROR(VLOOKUP(AW132,#REF!,2,0), )</f>
        <v>0</v>
      </c>
      <c r="AY132" s="13"/>
      <c r="AZ132" s="13"/>
      <c r="BA132" s="13"/>
      <c r="BB132" s="13"/>
      <c r="BC132" s="13"/>
      <c r="BD132" s="13"/>
      <c r="BE132" s="13"/>
      <c r="BF132" s="218"/>
      <c r="BG132" s="218"/>
      <c r="BH132" s="218"/>
      <c r="BI132" s="218"/>
      <c r="BJ132" s="218"/>
      <c r="BK132" s="218"/>
      <c r="BL132" s="218"/>
      <c r="BM132" s="218"/>
      <c r="BN132" s="218"/>
      <c r="BO132" s="218"/>
      <c r="BP132" s="5"/>
      <c r="BQ132" s="217"/>
      <c r="BR132" s="148"/>
      <c r="BS132" s="148"/>
      <c r="BT132" s="217"/>
      <c r="BU132" s="148"/>
      <c r="BV132" s="148"/>
      <c r="BW132" s="148"/>
      <c r="BX132" s="148"/>
      <c r="BY132" s="148"/>
      <c r="BZ132" s="217"/>
      <c r="CA132" s="147">
        <v>0</v>
      </c>
      <c r="CB132" s="217"/>
      <c r="CC132" s="217"/>
      <c r="CD132" s="219"/>
      <c r="CE132" s="148"/>
      <c r="CF132" s="148"/>
      <c r="CG132" s="148"/>
      <c r="CH132" s="217"/>
      <c r="CI132" s="217"/>
      <c r="CJ132" s="219"/>
      <c r="CK132" s="148"/>
      <c r="CL132" s="148"/>
      <c r="CM132" s="148"/>
      <c r="CN132" s="148"/>
      <c r="CO132" s="217"/>
      <c r="CP132" s="219"/>
      <c r="CQ132" s="5">
        <f t="shared" si="10"/>
        <v>0</v>
      </c>
      <c r="CR132" s="21">
        <f t="shared" si="12"/>
        <v>0</v>
      </c>
      <c r="CS132" s="21">
        <f t="shared" si="11"/>
        <v>0</v>
      </c>
      <c r="CT132" s="232">
        <v>44552</v>
      </c>
      <c r="CU132" s="5">
        <f t="shared" si="13"/>
        <v>11000000</v>
      </c>
      <c r="CV132" s="5"/>
      <c r="CW132" s="7"/>
      <c r="DF132"/>
      <c r="DG132" s="7" t="s">
        <v>1118</v>
      </c>
      <c r="DH132" s="7" t="s">
        <v>1038</v>
      </c>
      <c r="DJ132" s="7" t="s">
        <v>1119</v>
      </c>
      <c r="DK132" s="7" t="s">
        <v>1151</v>
      </c>
      <c r="DL132" s="37" t="s">
        <v>2202</v>
      </c>
      <c r="DM132" s="37" t="s">
        <v>2203</v>
      </c>
    </row>
    <row r="133" spans="1:118" ht="25.5" customHeight="1" x14ac:dyDescent="0.25">
      <c r="A133" s="51">
        <v>130</v>
      </c>
      <c r="B133" s="7">
        <v>2021</v>
      </c>
      <c r="C133" s="11" t="s">
        <v>2204</v>
      </c>
      <c r="D133" s="46" t="s">
        <v>2205</v>
      </c>
      <c r="E133" s="73" t="s">
        <v>817</v>
      </c>
      <c r="G133" s="7" t="s">
        <v>1092</v>
      </c>
      <c r="H133" s="7" t="s">
        <v>1026</v>
      </c>
      <c r="I133" s="7" t="s">
        <v>1027</v>
      </c>
      <c r="J133" s="7" t="s">
        <v>2206</v>
      </c>
      <c r="K133" s="204" t="s">
        <v>2207</v>
      </c>
      <c r="L133" s="7" t="s">
        <v>3106</v>
      </c>
      <c r="M133" s="7" t="s">
        <v>1117</v>
      </c>
      <c r="N133" s="24">
        <v>52767159</v>
      </c>
      <c r="O133" s="41"/>
      <c r="P133" s="7" t="s">
        <v>1062</v>
      </c>
      <c r="Q133" s="7" t="s">
        <v>1029</v>
      </c>
      <c r="R133" t="s">
        <v>1199</v>
      </c>
      <c r="T133" s="7"/>
      <c r="U133" s="7"/>
      <c r="V133" s="13"/>
      <c r="W133" s="7"/>
      <c r="X133" s="7"/>
      <c r="Y133" s="7"/>
      <c r="Z133" s="13">
        <v>3004762840</v>
      </c>
      <c r="AA133" s="13">
        <v>0</v>
      </c>
      <c r="AB133" s="35">
        <v>5</v>
      </c>
      <c r="AC133" s="7"/>
      <c r="AD133" s="28">
        <v>44418</v>
      </c>
      <c r="AE133" s="29">
        <v>44327</v>
      </c>
      <c r="AG133" s="9">
        <v>44561</v>
      </c>
      <c r="AH133" s="148">
        <f t="shared" si="14"/>
        <v>2053333.2</v>
      </c>
      <c r="AI133" s="147">
        <v>10266666</v>
      </c>
      <c r="AJ133" s="147"/>
      <c r="AK133" s="147"/>
      <c r="AL133" s="92" t="s">
        <v>2208</v>
      </c>
      <c r="AM133" s="148" t="s">
        <v>1083</v>
      </c>
      <c r="AN133" s="7">
        <v>521</v>
      </c>
      <c r="AO133" s="148" t="s">
        <v>2209</v>
      </c>
      <c r="AP133" s="148" t="s">
        <v>2210</v>
      </c>
      <c r="AQ133" s="7" t="s">
        <v>1031</v>
      </c>
      <c r="AR133" s="217" t="s">
        <v>1694</v>
      </c>
      <c r="AS133" s="217">
        <v>2</v>
      </c>
      <c r="AT133" s="7">
        <f>IFERROR(VLOOKUP(AS133,#REF!,2,0), )</f>
        <v>0</v>
      </c>
      <c r="AU133" s="7">
        <v>34</v>
      </c>
      <c r="AV133" s="7">
        <f>IFERROR(VLOOKUP(AU133,#REF!,2,0), )</f>
        <v>0</v>
      </c>
      <c r="AW133" s="7">
        <v>2142</v>
      </c>
      <c r="AX133" s="7">
        <f>IFERROR(VLOOKUP(AW133,#REF!,2,0), )</f>
        <v>0</v>
      </c>
      <c r="AY133" s="13"/>
      <c r="AZ133" s="13"/>
      <c r="BA133" s="13"/>
      <c r="BB133" s="13"/>
      <c r="BC133" s="13"/>
      <c r="BD133" s="13"/>
      <c r="BE133" s="13"/>
      <c r="BF133" s="218"/>
      <c r="BG133" s="218"/>
      <c r="BH133" s="218"/>
      <c r="BI133" s="218"/>
      <c r="BJ133" s="218"/>
      <c r="BK133" s="218"/>
      <c r="BL133" s="218"/>
      <c r="BM133" s="218"/>
      <c r="BN133" s="218"/>
      <c r="BO133" s="218"/>
      <c r="BP133" s="5"/>
      <c r="BQ133" s="217"/>
      <c r="BR133" s="148"/>
      <c r="BS133" s="148"/>
      <c r="BT133" s="217"/>
      <c r="BU133" s="148"/>
      <c r="BV133" s="148"/>
      <c r="BW133" s="148"/>
      <c r="BX133" s="148"/>
      <c r="BY133" s="148"/>
      <c r="BZ133" s="217"/>
      <c r="CA133" s="147">
        <v>0</v>
      </c>
      <c r="CB133" s="217"/>
      <c r="CC133" s="217"/>
      <c r="CD133" s="219"/>
      <c r="CE133" s="148"/>
      <c r="CF133" s="148"/>
      <c r="CG133" s="148"/>
      <c r="CH133" s="217"/>
      <c r="CI133" s="217"/>
      <c r="CJ133" s="219"/>
      <c r="CK133" s="148"/>
      <c r="CL133" s="148"/>
      <c r="CM133" s="148"/>
      <c r="CN133" s="148"/>
      <c r="CO133" s="217"/>
      <c r="CP133" s="219"/>
      <c r="CQ133" s="5">
        <f t="shared" si="10"/>
        <v>0</v>
      </c>
      <c r="CR133" s="21">
        <f t="shared" si="12"/>
        <v>0</v>
      </c>
      <c r="CS133" s="21">
        <f t="shared" si="11"/>
        <v>0</v>
      </c>
      <c r="CT133" s="232">
        <v>44561</v>
      </c>
      <c r="CU133" s="5">
        <f t="shared" si="13"/>
        <v>10266666</v>
      </c>
      <c r="CV133" s="5"/>
      <c r="CW133" s="7"/>
      <c r="DF133"/>
      <c r="DG133" s="7" t="s">
        <v>1118</v>
      </c>
      <c r="DH133" s="7" t="s">
        <v>1038</v>
      </c>
      <c r="DJ133" s="7" t="s">
        <v>2191</v>
      </c>
      <c r="DK133" s="7" t="s">
        <v>2211</v>
      </c>
      <c r="DL133" s="37" t="s">
        <v>2212</v>
      </c>
      <c r="DM133" s="37" t="s">
        <v>2213</v>
      </c>
    </row>
    <row r="134" spans="1:118" ht="25.5" customHeight="1" x14ac:dyDescent="0.25">
      <c r="A134" s="51" t="s">
        <v>674</v>
      </c>
      <c r="B134" s="7">
        <v>2021</v>
      </c>
      <c r="C134" s="11" t="s">
        <v>2214</v>
      </c>
      <c r="D134" s="46" t="s">
        <v>2215</v>
      </c>
      <c r="E134" s="80" t="s">
        <v>2216</v>
      </c>
      <c r="G134" s="7" t="s">
        <v>1092</v>
      </c>
      <c r="H134" s="7" t="s">
        <v>1026</v>
      </c>
      <c r="I134" s="7" t="s">
        <v>1053</v>
      </c>
      <c r="J134" s="7" t="s">
        <v>2217</v>
      </c>
      <c r="K134" s="204" t="s">
        <v>2218</v>
      </c>
      <c r="L134" s="7" t="s">
        <v>3107</v>
      </c>
      <c r="M134" s="7" t="s">
        <v>1054</v>
      </c>
      <c r="N134" s="24">
        <v>899999115</v>
      </c>
      <c r="O134" s="41">
        <v>8</v>
      </c>
      <c r="P134" s="7" t="s">
        <v>1062</v>
      </c>
      <c r="Q134" s="7" t="s">
        <v>1055</v>
      </c>
      <c r="R134" s="7" t="s">
        <v>1161</v>
      </c>
      <c r="T134" s="7" t="s">
        <v>2219</v>
      </c>
      <c r="U134" s="7" t="s">
        <v>1117</v>
      </c>
      <c r="V134" s="13">
        <v>80504362</v>
      </c>
      <c r="W134" s="7" t="s">
        <v>2220</v>
      </c>
      <c r="X134" s="7"/>
      <c r="Y134" s="7"/>
      <c r="Z134" s="13">
        <v>2423773</v>
      </c>
      <c r="AA134" s="13">
        <v>1</v>
      </c>
      <c r="AB134" s="35">
        <v>12</v>
      </c>
      <c r="AC134" s="7"/>
      <c r="AD134" s="28">
        <v>44433</v>
      </c>
      <c r="AE134" s="29">
        <v>44438</v>
      </c>
      <c r="AG134" s="9">
        <v>44802</v>
      </c>
      <c r="AH134" s="2">
        <f t="shared" si="14"/>
        <v>2779536.5833333335</v>
      </c>
      <c r="AI134" s="33">
        <v>33354439</v>
      </c>
      <c r="AJ134" s="33"/>
      <c r="AK134" s="33"/>
      <c r="AL134" s="92" t="s">
        <v>1163</v>
      </c>
      <c r="AM134" s="8" t="s">
        <v>1163</v>
      </c>
      <c r="AN134" s="7">
        <v>539</v>
      </c>
      <c r="AO134" s="2" t="s">
        <v>2221</v>
      </c>
      <c r="AP134" s="49">
        <v>44439</v>
      </c>
      <c r="AQ134" s="7" t="s">
        <v>1056</v>
      </c>
      <c r="AR134" s="15" t="s">
        <v>2222</v>
      </c>
      <c r="AS134" s="15" t="s">
        <v>1065</v>
      </c>
      <c r="AT134" s="7">
        <f>IFERROR(VLOOKUP(AS134,#REF!,2,0), )</f>
        <v>0</v>
      </c>
      <c r="AU134" s="7">
        <v>0</v>
      </c>
      <c r="AV134" s="7">
        <f>IFERROR(VLOOKUP(AU134,#REF!,2,0), )</f>
        <v>0</v>
      </c>
      <c r="AW134" s="7">
        <v>0</v>
      </c>
      <c r="AX134" s="7">
        <f>IFERROR(VLOOKUP(AW134,#REF!,2,0), )</f>
        <v>0</v>
      </c>
      <c r="AY134" s="13"/>
      <c r="AZ134" s="13"/>
      <c r="BA134" s="13"/>
      <c r="BB134" s="13"/>
      <c r="BC134" s="13"/>
      <c r="BD134" s="13"/>
      <c r="BE134" s="13"/>
      <c r="BP134" s="5"/>
      <c r="CA134" s="147">
        <v>0</v>
      </c>
      <c r="CC134" s="217"/>
      <c r="CD134" s="219"/>
      <c r="CQ134" s="5">
        <f t="shared" si="10"/>
        <v>0</v>
      </c>
      <c r="CR134" s="21">
        <f t="shared" si="12"/>
        <v>0</v>
      </c>
      <c r="CS134" s="21">
        <f t="shared" si="11"/>
        <v>0</v>
      </c>
      <c r="CT134" s="9">
        <v>44802</v>
      </c>
      <c r="CU134" s="5">
        <f t="shared" si="13"/>
        <v>33354439</v>
      </c>
      <c r="CV134" s="5"/>
      <c r="CW134" s="7"/>
      <c r="DF134"/>
      <c r="DG134" s="7" t="s">
        <v>1118</v>
      </c>
      <c r="DH134" s="7" t="s">
        <v>1038</v>
      </c>
      <c r="DJ134" s="7" t="s">
        <v>1119</v>
      </c>
      <c r="DK134" s="7" t="s">
        <v>2223</v>
      </c>
      <c r="DL134" s="37" t="s">
        <v>2224</v>
      </c>
      <c r="DM134" s="37" t="s">
        <v>2060</v>
      </c>
      <c r="DN134" t="s">
        <v>2225</v>
      </c>
    </row>
    <row r="135" spans="1:118" ht="25.5" customHeight="1" x14ac:dyDescent="0.25">
      <c r="A135" s="51">
        <v>132</v>
      </c>
      <c r="B135" s="7">
        <v>2021</v>
      </c>
      <c r="C135" s="11" t="s">
        <v>2226</v>
      </c>
      <c r="D135" s="46" t="s">
        <v>2227</v>
      </c>
      <c r="E135" s="73" t="s">
        <v>818</v>
      </c>
      <c r="G135" s="7" t="s">
        <v>1092</v>
      </c>
      <c r="H135" s="7" t="s">
        <v>1090</v>
      </c>
      <c r="I135" s="7" t="s">
        <v>1093</v>
      </c>
      <c r="J135" s="7" t="s">
        <v>2228</v>
      </c>
      <c r="K135" s="204" t="s">
        <v>2229</v>
      </c>
      <c r="L135" s="7" t="s">
        <v>3108</v>
      </c>
      <c r="M135" s="7" t="s">
        <v>1054</v>
      </c>
      <c r="N135" s="24">
        <v>901356338</v>
      </c>
      <c r="O135" s="41">
        <v>0</v>
      </c>
      <c r="P135" t="s">
        <v>1115</v>
      </c>
      <c r="Q135" s="7" t="s">
        <v>1055</v>
      </c>
      <c r="R135" s="7" t="s">
        <v>1161</v>
      </c>
      <c r="S135" s="7"/>
      <c r="T135" s="7" t="s">
        <v>2230</v>
      </c>
      <c r="U135" s="7" t="s">
        <v>1028</v>
      </c>
      <c r="V135" s="13">
        <v>37085059</v>
      </c>
      <c r="W135" s="7" t="s">
        <v>2231</v>
      </c>
      <c r="X135" s="7"/>
      <c r="Y135" s="7"/>
      <c r="Z135" s="13">
        <v>3148173799</v>
      </c>
      <c r="AA135" s="13">
        <v>6</v>
      </c>
      <c r="AB135" s="35">
        <v>3</v>
      </c>
      <c r="AD135" s="28">
        <v>44432</v>
      </c>
      <c r="AE135" s="29">
        <v>44434</v>
      </c>
      <c r="AG135" s="9">
        <v>44557</v>
      </c>
      <c r="AH135" s="148">
        <f t="shared" si="14"/>
        <v>15063033.333333334</v>
      </c>
      <c r="AI135" s="147">
        <v>45189100</v>
      </c>
      <c r="AJ135" s="147"/>
      <c r="AK135" s="147"/>
      <c r="AL135" s="92" t="s">
        <v>2232</v>
      </c>
      <c r="AM135" s="148" t="s">
        <v>1083</v>
      </c>
      <c r="AN135" s="7">
        <v>533</v>
      </c>
      <c r="AO135" s="148" t="s">
        <v>2233</v>
      </c>
      <c r="AP135" s="148" t="s">
        <v>2234</v>
      </c>
      <c r="AQ135" s="7" t="s">
        <v>1031</v>
      </c>
      <c r="AR135" s="15" t="s">
        <v>1590</v>
      </c>
      <c r="AS135" s="15">
        <v>5</v>
      </c>
      <c r="AT135" s="7">
        <f>IFERROR(VLOOKUP(AS135,#REF!,2,0), )</f>
        <v>0</v>
      </c>
      <c r="AU135" s="7">
        <v>55</v>
      </c>
      <c r="AV135" s="7">
        <f>IFERROR(VLOOKUP(AU135,#REF!,2,0), )</f>
        <v>0</v>
      </c>
      <c r="AW135" s="7">
        <v>2158</v>
      </c>
      <c r="AX135" s="7">
        <f>IFERROR(VLOOKUP(AW135,#REF!,2,0), )</f>
        <v>0</v>
      </c>
      <c r="AY135" s="13"/>
      <c r="AZ135" s="13">
        <v>1</v>
      </c>
      <c r="BA135" s="13"/>
      <c r="BB135" s="13"/>
      <c r="BC135" s="13"/>
      <c r="BD135" s="13"/>
      <c r="BE135" s="13"/>
      <c r="BP135" s="5"/>
      <c r="CA135" s="33">
        <v>0</v>
      </c>
      <c r="CB135" s="15">
        <v>3</v>
      </c>
      <c r="CC135" s="15">
        <v>0</v>
      </c>
      <c r="CD135" s="49">
        <v>44647</v>
      </c>
      <c r="CG135" s="2">
        <v>0</v>
      </c>
      <c r="CH135" s="15">
        <v>1</v>
      </c>
      <c r="CI135" s="15">
        <v>0</v>
      </c>
      <c r="CJ135" s="49">
        <v>44678</v>
      </c>
      <c r="CM135" s="2">
        <v>0</v>
      </c>
      <c r="CN135" s="15">
        <v>0</v>
      </c>
      <c r="CO135" s="15">
        <v>15</v>
      </c>
      <c r="CP135" s="49">
        <v>44703</v>
      </c>
      <c r="CQ135" s="5">
        <f t="shared" si="10"/>
        <v>0</v>
      </c>
      <c r="CR135" s="21">
        <f t="shared" si="12"/>
        <v>4</v>
      </c>
      <c r="CS135" s="21">
        <f t="shared" si="11"/>
        <v>15</v>
      </c>
      <c r="CT135" s="232">
        <v>44703</v>
      </c>
      <c r="CU135" s="5">
        <f t="shared" si="13"/>
        <v>45189100</v>
      </c>
      <c r="CV135" s="5"/>
      <c r="CW135" s="7"/>
      <c r="DF135"/>
      <c r="DG135" s="7" t="s">
        <v>1118</v>
      </c>
      <c r="DH135" s="7" t="s">
        <v>1038</v>
      </c>
      <c r="DJ135" s="7" t="s">
        <v>1204</v>
      </c>
      <c r="DK135" s="7" t="s">
        <v>2235</v>
      </c>
      <c r="DL135" s="37" t="s">
        <v>2236</v>
      </c>
      <c r="DM135" s="37" t="s">
        <v>2193</v>
      </c>
    </row>
    <row r="136" spans="1:118" ht="25.5" customHeight="1" x14ac:dyDescent="0.25">
      <c r="A136" s="51">
        <v>133</v>
      </c>
      <c r="B136" s="7">
        <v>2021</v>
      </c>
      <c r="C136" s="11" t="s">
        <v>2237</v>
      </c>
      <c r="D136" s="46" t="s">
        <v>2238</v>
      </c>
      <c r="E136" s="93" t="s">
        <v>819</v>
      </c>
      <c r="G136" s="7" t="s">
        <v>1087</v>
      </c>
      <c r="H136" s="7" t="s">
        <v>1090</v>
      </c>
      <c r="I136" s="7" t="s">
        <v>1093</v>
      </c>
      <c r="J136" s="7" t="s">
        <v>2239</v>
      </c>
      <c r="K136" s="204" t="s">
        <v>2240</v>
      </c>
      <c r="L136" s="7" t="s">
        <v>3109</v>
      </c>
      <c r="M136" s="7" t="s">
        <v>1054</v>
      </c>
      <c r="N136" s="24">
        <v>900838665</v>
      </c>
      <c r="O136" s="41">
        <v>1</v>
      </c>
      <c r="P136" s="7" t="s">
        <v>1062</v>
      </c>
      <c r="Q136" s="7" t="s">
        <v>1055</v>
      </c>
      <c r="R136" s="7" t="s">
        <v>1161</v>
      </c>
      <c r="S136" s="7"/>
      <c r="T136" s="7" t="s">
        <v>2241</v>
      </c>
      <c r="U136" s="7" t="s">
        <v>1028</v>
      </c>
      <c r="V136" s="13">
        <v>72096684</v>
      </c>
      <c r="W136" s="7" t="s">
        <v>2220</v>
      </c>
      <c r="X136" s="7"/>
      <c r="Y136" s="7"/>
      <c r="Z136" s="13">
        <v>5800342</v>
      </c>
      <c r="AA136" s="13">
        <v>17</v>
      </c>
      <c r="AB136" s="35">
        <v>3</v>
      </c>
      <c r="AC136" s="7"/>
      <c r="AD136" s="28">
        <v>44433</v>
      </c>
      <c r="AE136" s="29">
        <v>44462</v>
      </c>
      <c r="AG136" s="9">
        <v>44552</v>
      </c>
      <c r="AH136" s="148">
        <f t="shared" si="14"/>
        <v>53573333.333333336</v>
      </c>
      <c r="AI136" s="147">
        <v>160720000</v>
      </c>
      <c r="AJ136" s="33"/>
      <c r="AK136" s="33"/>
      <c r="AL136" s="92" t="s">
        <v>2242</v>
      </c>
      <c r="AM136" s="148" t="s">
        <v>1108</v>
      </c>
      <c r="AN136" s="7">
        <v>538</v>
      </c>
      <c r="AO136" s="148" t="s">
        <v>2243</v>
      </c>
      <c r="AP136" s="148" t="s">
        <v>2234</v>
      </c>
      <c r="AQ136" s="7" t="s">
        <v>1031</v>
      </c>
      <c r="AR136" s="15" t="s">
        <v>1341</v>
      </c>
      <c r="AS136" s="217">
        <v>1</v>
      </c>
      <c r="AT136" s="7">
        <f>IFERROR(VLOOKUP(AS136,#REF!,2,0), )</f>
        <v>0</v>
      </c>
      <c r="AU136" s="7">
        <v>20</v>
      </c>
      <c r="AV136" s="7">
        <f>IFERROR(VLOOKUP(AU136,#REF!,2,0), )</f>
        <v>0</v>
      </c>
      <c r="AW136" s="7">
        <v>2072</v>
      </c>
      <c r="AX136" s="7">
        <f>IFERROR(VLOOKUP(AW136,#REF!,2,0), )</f>
        <v>0</v>
      </c>
      <c r="AY136" s="13"/>
      <c r="AZ136" s="13">
        <v>5</v>
      </c>
      <c r="BA136" s="13"/>
      <c r="BB136" s="13">
        <v>1</v>
      </c>
      <c r="BC136" s="13"/>
      <c r="BD136" s="13"/>
      <c r="BE136" s="13"/>
      <c r="BI136" s="19">
        <v>44547</v>
      </c>
      <c r="BM136" s="19">
        <v>44624</v>
      </c>
      <c r="BP136" s="5"/>
      <c r="CA136" s="33">
        <v>0</v>
      </c>
      <c r="CB136" s="15">
        <v>1</v>
      </c>
      <c r="CC136" s="15">
        <v>6</v>
      </c>
      <c r="CG136" s="2">
        <v>0</v>
      </c>
      <c r="CH136" s="15">
        <v>0</v>
      </c>
      <c r="CI136" s="15">
        <v>28</v>
      </c>
      <c r="CJ136" s="49">
        <v>44694</v>
      </c>
      <c r="CM136" s="2">
        <v>0</v>
      </c>
      <c r="CN136" s="15">
        <v>1</v>
      </c>
      <c r="CO136" s="15">
        <v>33</v>
      </c>
      <c r="CP136" s="49">
        <v>44757</v>
      </c>
      <c r="CQ136" s="5">
        <f t="shared" si="10"/>
        <v>0</v>
      </c>
      <c r="CR136" s="21">
        <f t="shared" si="12"/>
        <v>2</v>
      </c>
      <c r="CS136" s="21">
        <f t="shared" si="11"/>
        <v>67</v>
      </c>
      <c r="CT136" s="232">
        <v>44758</v>
      </c>
      <c r="CU136" s="5">
        <f t="shared" si="13"/>
        <v>160720000</v>
      </c>
      <c r="CV136" s="5"/>
      <c r="CW136" s="7"/>
      <c r="DF136"/>
      <c r="DG136" s="7" t="s">
        <v>1118</v>
      </c>
      <c r="DH136" s="7" t="s">
        <v>1038</v>
      </c>
      <c r="DJ136" s="7" t="s">
        <v>1124</v>
      </c>
      <c r="DK136" s="7" t="s">
        <v>2244</v>
      </c>
      <c r="DL136" s="37" t="s">
        <v>2245</v>
      </c>
      <c r="DM136" s="37" t="s">
        <v>2193</v>
      </c>
    </row>
    <row r="137" spans="1:118" ht="25.5" customHeight="1" x14ac:dyDescent="0.25">
      <c r="A137" s="51">
        <v>134</v>
      </c>
      <c r="B137" s="7">
        <v>2021</v>
      </c>
      <c r="C137" s="11" t="s">
        <v>2246</v>
      </c>
      <c r="D137" s="46" t="s">
        <v>2247</v>
      </c>
      <c r="E137" s="73" t="s">
        <v>820</v>
      </c>
      <c r="G137" s="7" t="s">
        <v>1092</v>
      </c>
      <c r="H137" s="7" t="s">
        <v>1026</v>
      </c>
      <c r="I137" s="7" t="s">
        <v>1027</v>
      </c>
      <c r="J137" s="7" t="s">
        <v>2248</v>
      </c>
      <c r="K137" s="204" t="s">
        <v>1547</v>
      </c>
      <c r="L137" s="7" t="s">
        <v>3110</v>
      </c>
      <c r="M137" s="7" t="s">
        <v>1117</v>
      </c>
      <c r="N137" s="24">
        <v>79796420</v>
      </c>
      <c r="O137" s="41"/>
      <c r="P137" s="7" t="s">
        <v>1062</v>
      </c>
      <c r="Q137" s="7" t="s">
        <v>1029</v>
      </c>
      <c r="R137" t="s">
        <v>2249</v>
      </c>
      <c r="T137" s="7"/>
      <c r="U137" s="7"/>
      <c r="V137" s="13"/>
      <c r="W137" s="7"/>
      <c r="X137" s="7"/>
      <c r="Y137" s="7"/>
      <c r="Z137" s="13">
        <v>3066809</v>
      </c>
      <c r="AA137" s="13">
        <v>0</v>
      </c>
      <c r="AB137" s="35">
        <v>1</v>
      </c>
      <c r="AD137" s="28">
        <v>44432</v>
      </c>
      <c r="AE137" s="29">
        <v>44434</v>
      </c>
      <c r="AG137" s="9">
        <v>44464</v>
      </c>
      <c r="AH137" s="148">
        <f t="shared" si="14"/>
        <v>5500000</v>
      </c>
      <c r="AI137" s="147">
        <v>5500000</v>
      </c>
      <c r="AJ137" s="147"/>
      <c r="AK137" s="147"/>
      <c r="AL137" s="92" t="s">
        <v>2250</v>
      </c>
      <c r="AM137" s="148" t="s">
        <v>2251</v>
      </c>
      <c r="AN137" s="7">
        <v>535</v>
      </c>
      <c r="AO137" s="148" t="s">
        <v>2252</v>
      </c>
      <c r="AP137" s="148" t="s">
        <v>2234</v>
      </c>
      <c r="AQ137" s="7" t="s">
        <v>1031</v>
      </c>
      <c r="AR137" s="15" t="s">
        <v>2253</v>
      </c>
      <c r="AS137" s="217">
        <v>5</v>
      </c>
      <c r="AT137" s="7">
        <f>IFERROR(VLOOKUP(AS137,#REF!,2,0), )</f>
        <v>0</v>
      </c>
      <c r="AU137" s="7">
        <v>57</v>
      </c>
      <c r="AV137" s="7">
        <f>IFERROR(VLOOKUP(AU137,#REF!,2,0), )</f>
        <v>0</v>
      </c>
      <c r="AW137" s="7">
        <v>2169</v>
      </c>
      <c r="AX137" s="7">
        <f>IFERROR(VLOOKUP(AW137,#REF!,2,0), )</f>
        <v>0</v>
      </c>
      <c r="AY137" s="13"/>
      <c r="AZ137" s="13"/>
      <c r="BA137" s="13"/>
      <c r="BB137" s="13">
        <v>1</v>
      </c>
      <c r="BC137" s="13"/>
      <c r="BD137" s="13"/>
      <c r="BE137" s="13"/>
      <c r="BI137" s="19">
        <v>44462</v>
      </c>
      <c r="BM137" s="19">
        <v>44491</v>
      </c>
      <c r="BP137" s="5"/>
      <c r="CA137" s="147">
        <v>0</v>
      </c>
      <c r="CC137" s="217"/>
      <c r="CD137" s="219"/>
      <c r="CQ137" s="5">
        <f t="shared" si="10"/>
        <v>0</v>
      </c>
      <c r="CR137" s="21">
        <f t="shared" si="12"/>
        <v>0</v>
      </c>
      <c r="CS137" s="21">
        <f t="shared" si="11"/>
        <v>0</v>
      </c>
      <c r="CT137" s="232">
        <v>44492</v>
      </c>
      <c r="CU137" s="5">
        <f t="shared" si="13"/>
        <v>5500000</v>
      </c>
      <c r="CV137" s="5"/>
      <c r="CW137" s="7"/>
      <c r="DF137"/>
      <c r="DG137" s="7" t="s">
        <v>1118</v>
      </c>
      <c r="DH137" s="7" t="s">
        <v>1038</v>
      </c>
      <c r="DJ137" s="7" t="s">
        <v>1204</v>
      </c>
      <c r="DK137" s="7" t="s">
        <v>2254</v>
      </c>
      <c r="DL137" s="37" t="s">
        <v>2255</v>
      </c>
      <c r="DM137" s="37" t="s">
        <v>2256</v>
      </c>
    </row>
    <row r="138" spans="1:118" ht="25.5" customHeight="1" x14ac:dyDescent="0.25">
      <c r="A138" s="51">
        <v>135</v>
      </c>
      <c r="B138" s="7">
        <v>2021</v>
      </c>
      <c r="C138" s="11" t="s">
        <v>2257</v>
      </c>
      <c r="D138" s="46" t="s">
        <v>2258</v>
      </c>
      <c r="E138" s="73" t="s">
        <v>821</v>
      </c>
      <c r="G138" s="7" t="s">
        <v>1092</v>
      </c>
      <c r="H138" s="7" t="s">
        <v>1026</v>
      </c>
      <c r="I138" s="7" t="s">
        <v>1027</v>
      </c>
      <c r="J138" s="7" t="s">
        <v>2259</v>
      </c>
      <c r="K138" s="204" t="s">
        <v>2260</v>
      </c>
      <c r="L138" s="7" t="s">
        <v>3111</v>
      </c>
      <c r="M138" s="7" t="s">
        <v>1117</v>
      </c>
      <c r="N138" s="24">
        <v>79729592</v>
      </c>
      <c r="O138" s="41"/>
      <c r="P138" s="7" t="s">
        <v>1062</v>
      </c>
      <c r="Q138" s="7" t="s">
        <v>1029</v>
      </c>
      <c r="R138" t="s">
        <v>2261</v>
      </c>
      <c r="T138" s="7"/>
      <c r="U138" s="7"/>
      <c r="V138" s="13"/>
      <c r="W138" s="7"/>
      <c r="X138" s="7"/>
      <c r="Y138" s="7"/>
      <c r="Z138" s="13">
        <v>3017551888</v>
      </c>
      <c r="AA138" s="13">
        <v>0</v>
      </c>
      <c r="AB138" s="35">
        <v>1</v>
      </c>
      <c r="AC138" s="7"/>
      <c r="AD138" s="28">
        <v>44433</v>
      </c>
      <c r="AE138" s="29">
        <v>44434</v>
      </c>
      <c r="AG138" s="9">
        <v>44464</v>
      </c>
      <c r="AH138" s="148">
        <f t="shared" si="14"/>
        <v>4400000</v>
      </c>
      <c r="AI138" s="147">
        <v>4400000</v>
      </c>
      <c r="AJ138" s="33"/>
      <c r="AK138" s="33"/>
      <c r="AL138" s="92" t="s">
        <v>2262</v>
      </c>
      <c r="AM138" s="148" t="s">
        <v>1083</v>
      </c>
      <c r="AN138" s="7">
        <v>537</v>
      </c>
      <c r="AO138" s="223"/>
      <c r="AP138" s="223"/>
      <c r="AQ138" s="7" t="s">
        <v>1031</v>
      </c>
      <c r="AR138" s="15" t="s">
        <v>1359</v>
      </c>
      <c r="AS138" s="217">
        <v>5</v>
      </c>
      <c r="AT138" s="7">
        <f>IFERROR(VLOOKUP(AS138,#REF!,2,0), )</f>
        <v>0</v>
      </c>
      <c r="AU138" s="7">
        <v>57</v>
      </c>
      <c r="AV138" s="7">
        <f>IFERROR(VLOOKUP(AU138,#REF!,2,0), )</f>
        <v>0</v>
      </c>
      <c r="AW138" s="7">
        <v>2169</v>
      </c>
      <c r="AX138" s="7">
        <f>IFERROR(VLOOKUP(AW138,#REF!,2,0), )</f>
        <v>0</v>
      </c>
      <c r="AY138" s="13"/>
      <c r="AZ138" s="13"/>
      <c r="BA138" s="13"/>
      <c r="BB138" s="13">
        <v>1</v>
      </c>
      <c r="BC138" s="13"/>
      <c r="BD138" s="13"/>
      <c r="BE138" s="13"/>
      <c r="BI138" s="19">
        <v>44462</v>
      </c>
      <c r="BM138" s="19">
        <v>44490</v>
      </c>
      <c r="BP138" s="5"/>
      <c r="CA138" s="147">
        <v>0</v>
      </c>
      <c r="CC138" s="217"/>
      <c r="CD138" s="219"/>
      <c r="CQ138" s="5">
        <f t="shared" ref="CQ138:CQ201" si="15">+CA138+CG138+CM138</f>
        <v>0</v>
      </c>
      <c r="CR138" s="21">
        <f t="shared" si="12"/>
        <v>0</v>
      </c>
      <c r="CS138" s="21">
        <f t="shared" si="11"/>
        <v>0</v>
      </c>
      <c r="CT138" s="232">
        <v>44492</v>
      </c>
      <c r="CU138" s="5">
        <f t="shared" si="13"/>
        <v>4400000</v>
      </c>
      <c r="CV138" s="5"/>
      <c r="CW138" s="7"/>
      <c r="DF138"/>
      <c r="DG138" s="7" t="s">
        <v>1118</v>
      </c>
      <c r="DH138" s="7" t="s">
        <v>1038</v>
      </c>
      <c r="DJ138" s="7" t="s">
        <v>1204</v>
      </c>
      <c r="DK138" s="7" t="s">
        <v>2254</v>
      </c>
      <c r="DL138" s="37" t="s">
        <v>2255</v>
      </c>
      <c r="DM138" s="37" t="s">
        <v>2256</v>
      </c>
    </row>
    <row r="139" spans="1:118" ht="25.5" customHeight="1" x14ac:dyDescent="0.25">
      <c r="A139" s="51">
        <v>136</v>
      </c>
      <c r="B139" s="7">
        <v>2021</v>
      </c>
      <c r="C139" s="11" t="s">
        <v>2263</v>
      </c>
      <c r="D139" s="46" t="s">
        <v>2264</v>
      </c>
      <c r="E139" s="73" t="s">
        <v>822</v>
      </c>
      <c r="G139" s="7" t="s">
        <v>1092</v>
      </c>
      <c r="H139" s="7" t="s">
        <v>1026</v>
      </c>
      <c r="I139" s="7" t="s">
        <v>1027</v>
      </c>
      <c r="J139" s="7" t="s">
        <v>2265</v>
      </c>
      <c r="K139" s="204" t="s">
        <v>2266</v>
      </c>
      <c r="L139" s="7" t="s">
        <v>3112</v>
      </c>
      <c r="M139" s="7" t="s">
        <v>1117</v>
      </c>
      <c r="N139" s="24">
        <v>806664711</v>
      </c>
      <c r="O139" s="41"/>
      <c r="P139" s="7" t="s">
        <v>1062</v>
      </c>
      <c r="Q139" s="7" t="s">
        <v>1029</v>
      </c>
      <c r="R139" t="s">
        <v>2267</v>
      </c>
      <c r="T139" s="7"/>
      <c r="U139" s="7"/>
      <c r="V139" s="13"/>
      <c r="W139" s="7"/>
      <c r="X139" s="7"/>
      <c r="Y139" s="7"/>
      <c r="Z139" s="23">
        <v>8640181</v>
      </c>
      <c r="AA139" s="13">
        <v>0</v>
      </c>
      <c r="AB139" s="35">
        <v>1</v>
      </c>
      <c r="AD139" s="28">
        <v>44433</v>
      </c>
      <c r="AE139" s="29">
        <v>44434</v>
      </c>
      <c r="AG139" s="9">
        <v>44464</v>
      </c>
      <c r="AH139" s="148">
        <f t="shared" si="14"/>
        <v>4400000</v>
      </c>
      <c r="AI139" s="147">
        <v>4400000</v>
      </c>
      <c r="AJ139" s="147"/>
      <c r="AK139" s="147"/>
      <c r="AL139" s="92" t="s">
        <v>2268</v>
      </c>
      <c r="AM139" s="148" t="s">
        <v>1083</v>
      </c>
      <c r="AN139" s="7">
        <v>536</v>
      </c>
      <c r="AO139" s="148" t="s">
        <v>2269</v>
      </c>
      <c r="AP139" s="148" t="s">
        <v>2234</v>
      </c>
      <c r="AQ139" s="7" t="s">
        <v>1031</v>
      </c>
      <c r="AR139" s="15" t="s">
        <v>1359</v>
      </c>
      <c r="AS139" s="217">
        <v>5</v>
      </c>
      <c r="AT139" s="7">
        <f>IFERROR(VLOOKUP(AS139,#REF!,2,0), )</f>
        <v>0</v>
      </c>
      <c r="AU139" s="7">
        <v>57</v>
      </c>
      <c r="AV139" s="7">
        <f>IFERROR(VLOOKUP(AU139,#REF!,2,0), )</f>
        <v>0</v>
      </c>
      <c r="AW139" s="7">
        <v>2169</v>
      </c>
      <c r="AX139" s="7">
        <f>IFERROR(VLOOKUP(AW139,#REF!,2,0), )</f>
        <v>0</v>
      </c>
      <c r="AY139" s="13"/>
      <c r="AZ139" s="13"/>
      <c r="BA139" s="13"/>
      <c r="BB139" s="13">
        <v>1</v>
      </c>
      <c r="BC139" s="13"/>
      <c r="BD139" s="13"/>
      <c r="BE139" s="13"/>
      <c r="BI139" s="19">
        <v>44462</v>
      </c>
      <c r="BM139" s="19">
        <v>44490</v>
      </c>
      <c r="BP139" s="5"/>
      <c r="CA139" s="147">
        <v>0</v>
      </c>
      <c r="CC139" s="217"/>
      <c r="CD139" s="219"/>
      <c r="CQ139" s="5">
        <f t="shared" si="15"/>
        <v>0</v>
      </c>
      <c r="CR139" s="21">
        <f t="shared" si="12"/>
        <v>0</v>
      </c>
      <c r="CS139" s="21">
        <f t="shared" si="11"/>
        <v>0</v>
      </c>
      <c r="CT139" s="232">
        <v>44492</v>
      </c>
      <c r="CU139" s="5">
        <f t="shared" si="13"/>
        <v>4400000</v>
      </c>
      <c r="CV139" s="5"/>
      <c r="CW139" s="7"/>
      <c r="DF139"/>
      <c r="DG139" s="7" t="s">
        <v>1118</v>
      </c>
      <c r="DH139" s="7" t="s">
        <v>1038</v>
      </c>
      <c r="DJ139" s="7" t="s">
        <v>1204</v>
      </c>
      <c r="DK139" s="7" t="s">
        <v>2270</v>
      </c>
      <c r="DL139" s="37" t="s">
        <v>2271</v>
      </c>
      <c r="DM139" s="37" t="s">
        <v>2256</v>
      </c>
      <c r="DN139" s="50"/>
    </row>
    <row r="140" spans="1:118" ht="25.5" customHeight="1" x14ac:dyDescent="0.25">
      <c r="A140" s="51">
        <v>137</v>
      </c>
      <c r="B140" s="7">
        <v>2021</v>
      </c>
      <c r="C140" s="11" t="s">
        <v>2272</v>
      </c>
      <c r="D140" s="46" t="s">
        <v>2273</v>
      </c>
      <c r="E140" s="73" t="s">
        <v>823</v>
      </c>
      <c r="G140" s="7" t="s">
        <v>1092</v>
      </c>
      <c r="H140" s="7" t="s">
        <v>1026</v>
      </c>
      <c r="I140" s="7" t="s">
        <v>1027</v>
      </c>
      <c r="J140" s="7" t="s">
        <v>2274</v>
      </c>
      <c r="K140" s="204" t="s">
        <v>1060</v>
      </c>
      <c r="L140" s="7" t="s">
        <v>585</v>
      </c>
      <c r="M140" s="7" t="s">
        <v>1117</v>
      </c>
      <c r="N140" s="24">
        <v>1020810705</v>
      </c>
      <c r="O140" s="41"/>
      <c r="P140" s="7" t="s">
        <v>1062</v>
      </c>
      <c r="Q140" s="7" t="s">
        <v>1029</v>
      </c>
      <c r="R140" t="s">
        <v>1356</v>
      </c>
      <c r="T140" s="7"/>
      <c r="U140" s="7"/>
      <c r="V140" s="13"/>
      <c r="W140" s="7"/>
      <c r="X140" s="7"/>
      <c r="Y140" s="7"/>
      <c r="Z140" s="13">
        <v>3057895286</v>
      </c>
      <c r="AA140" s="13">
        <v>0</v>
      </c>
      <c r="AB140" s="35">
        <v>4</v>
      </c>
      <c r="AC140" s="7"/>
      <c r="AD140" s="28">
        <v>44433</v>
      </c>
      <c r="AE140" s="29">
        <v>44434</v>
      </c>
      <c r="AG140" s="9">
        <v>44555</v>
      </c>
      <c r="AH140" s="148">
        <f t="shared" si="14"/>
        <v>2650000</v>
      </c>
      <c r="AI140" s="147">
        <v>10600000</v>
      </c>
      <c r="AJ140" s="147"/>
      <c r="AK140" s="147"/>
      <c r="AL140" s="92" t="s">
        <v>2275</v>
      </c>
      <c r="AM140" s="148" t="s">
        <v>1083</v>
      </c>
      <c r="AN140" s="7">
        <v>534</v>
      </c>
      <c r="AO140" s="148" t="s">
        <v>2276</v>
      </c>
      <c r="AP140" s="148" t="s">
        <v>2234</v>
      </c>
      <c r="AQ140" s="7" t="s">
        <v>1031</v>
      </c>
      <c r="AR140" s="217" t="s">
        <v>1359</v>
      </c>
      <c r="AS140" s="217">
        <v>5</v>
      </c>
      <c r="AT140" s="7">
        <f>IFERROR(VLOOKUP(AS140,#REF!,2,0), )</f>
        <v>0</v>
      </c>
      <c r="AU140" s="7">
        <v>57</v>
      </c>
      <c r="AV140" s="7">
        <f>IFERROR(VLOOKUP(AU140,#REF!,2,0), )</f>
        <v>0</v>
      </c>
      <c r="AW140" s="7">
        <v>2169</v>
      </c>
      <c r="AX140" s="7">
        <f>IFERROR(VLOOKUP(AW140,#REF!,2,0), )</f>
        <v>0</v>
      </c>
      <c r="AY140" s="13">
        <v>1</v>
      </c>
      <c r="AZ140" s="13">
        <v>1</v>
      </c>
      <c r="BA140" s="13"/>
      <c r="BB140" s="13"/>
      <c r="BC140" s="13"/>
      <c r="BD140" s="13"/>
      <c r="BE140" s="13"/>
      <c r="BF140" s="218"/>
      <c r="BG140" s="218"/>
      <c r="BH140" s="218"/>
      <c r="BI140" s="218"/>
      <c r="BJ140" s="218"/>
      <c r="BK140" s="218"/>
      <c r="BL140" s="218"/>
      <c r="BM140" s="218"/>
      <c r="BN140" s="218"/>
      <c r="BO140" s="218"/>
      <c r="BP140" s="5"/>
      <c r="BQ140" s="217"/>
      <c r="BR140" s="148"/>
      <c r="BS140" s="148"/>
      <c r="BT140" s="217"/>
      <c r="BU140" s="148"/>
      <c r="BV140" s="148"/>
      <c r="BW140" s="148"/>
      <c r="BX140" s="148"/>
      <c r="BY140" s="148"/>
      <c r="BZ140" s="217"/>
      <c r="CA140" s="147">
        <v>530000</v>
      </c>
      <c r="CB140" s="217">
        <v>0</v>
      </c>
      <c r="CC140" s="217">
        <v>6</v>
      </c>
      <c r="CD140" s="219">
        <v>44561</v>
      </c>
      <c r="CE140" s="148"/>
      <c r="CF140" s="148"/>
      <c r="CG140" s="148"/>
      <c r="CH140" s="217"/>
      <c r="CI140" s="217"/>
      <c r="CJ140" s="219"/>
      <c r="CK140" s="148"/>
      <c r="CL140" s="148"/>
      <c r="CM140" s="148"/>
      <c r="CN140" s="148"/>
      <c r="CO140" s="217"/>
      <c r="CP140" s="219"/>
      <c r="CQ140" s="5">
        <f t="shared" si="15"/>
        <v>530000</v>
      </c>
      <c r="CR140" s="21">
        <f t="shared" si="12"/>
        <v>0</v>
      </c>
      <c r="CS140" s="21">
        <f t="shared" si="11"/>
        <v>6</v>
      </c>
      <c r="CT140" s="232">
        <v>44561</v>
      </c>
      <c r="CU140" s="5">
        <f t="shared" si="13"/>
        <v>11130000</v>
      </c>
      <c r="CV140" s="5"/>
      <c r="CW140" s="7"/>
      <c r="DF140"/>
      <c r="DG140" s="7" t="s">
        <v>1118</v>
      </c>
      <c r="DH140" s="7" t="s">
        <v>1038</v>
      </c>
      <c r="DJ140" s="7" t="s">
        <v>1204</v>
      </c>
    </row>
    <row r="141" spans="1:118" ht="25.5" customHeight="1" x14ac:dyDescent="0.25">
      <c r="A141" s="51" t="s">
        <v>678</v>
      </c>
      <c r="B141" s="7">
        <v>2021</v>
      </c>
      <c r="C141" s="11" t="s">
        <v>2277</v>
      </c>
      <c r="D141" s="47" t="s">
        <v>2278</v>
      </c>
      <c r="E141" s="80" t="s">
        <v>2279</v>
      </c>
      <c r="G141" s="7" t="s">
        <v>1102</v>
      </c>
      <c r="H141" s="7" t="s">
        <v>1026</v>
      </c>
      <c r="I141" s="7" t="s">
        <v>1103</v>
      </c>
      <c r="J141" s="7" t="s">
        <v>2280</v>
      </c>
      <c r="K141" s="204" t="s">
        <v>1160</v>
      </c>
      <c r="L141" s="7" t="s">
        <v>685</v>
      </c>
      <c r="M141" s="7" t="s">
        <v>1054</v>
      </c>
      <c r="N141" s="24">
        <v>830057037</v>
      </c>
      <c r="O141" s="41">
        <v>9</v>
      </c>
      <c r="P141" t="s">
        <v>1062</v>
      </c>
      <c r="Q141" s="7" t="s">
        <v>1055</v>
      </c>
      <c r="R141" s="7" t="s">
        <v>1161</v>
      </c>
      <c r="T141" s="7"/>
      <c r="U141" s="7"/>
      <c r="V141" s="13"/>
      <c r="W141" s="7" t="s">
        <v>1162</v>
      </c>
      <c r="X141" s="7"/>
      <c r="Y141" s="7"/>
      <c r="Z141" s="13"/>
      <c r="AA141" s="13">
        <v>0</v>
      </c>
      <c r="AB141" s="35">
        <v>5</v>
      </c>
      <c r="AC141" s="7"/>
      <c r="AD141" s="28">
        <v>44439</v>
      </c>
      <c r="AE141" s="28">
        <v>44440</v>
      </c>
      <c r="AG141" s="9">
        <v>44592</v>
      </c>
      <c r="AH141" s="2">
        <f t="shared" si="14"/>
        <v>20000000</v>
      </c>
      <c r="AI141" s="33">
        <v>100000000</v>
      </c>
      <c r="AJ141" s="33"/>
      <c r="AK141" s="33"/>
      <c r="AL141" s="92" t="s">
        <v>1163</v>
      </c>
      <c r="AM141" s="8" t="s">
        <v>1163</v>
      </c>
      <c r="AN141" s="7">
        <v>543</v>
      </c>
      <c r="AO141" s="2" t="s">
        <v>2281</v>
      </c>
      <c r="AP141" s="2" t="s">
        <v>2282</v>
      </c>
      <c r="AQ141" s="7" t="s">
        <v>1056</v>
      </c>
      <c r="AR141" s="15">
        <v>131020202020202</v>
      </c>
      <c r="AS141" s="15" t="s">
        <v>1065</v>
      </c>
      <c r="AT141" s="7">
        <f>IFERROR(VLOOKUP(AS141,#REF!,2,0), )</f>
        <v>0</v>
      </c>
      <c r="AU141" s="7">
        <v>0</v>
      </c>
      <c r="AV141" s="7">
        <f>IFERROR(VLOOKUP(AU141,#REF!,2,0), )</f>
        <v>0</v>
      </c>
      <c r="AW141" s="7">
        <v>0</v>
      </c>
      <c r="AX141" s="7">
        <f>IFERROR(VLOOKUP(AW141,#REF!,2,0), )</f>
        <v>0</v>
      </c>
      <c r="AY141" s="13">
        <v>1</v>
      </c>
      <c r="AZ141" s="13"/>
      <c r="BA141" s="13"/>
      <c r="BB141" s="13"/>
      <c r="BC141" s="13"/>
      <c r="BD141" s="13"/>
      <c r="BE141" s="13"/>
      <c r="BP141" s="5"/>
      <c r="CA141" s="147">
        <v>19000000</v>
      </c>
      <c r="CB141" s="15">
        <v>0</v>
      </c>
      <c r="CC141" s="217">
        <v>0</v>
      </c>
      <c r="CD141" s="219"/>
      <c r="CQ141" s="5">
        <f t="shared" si="15"/>
        <v>19000000</v>
      </c>
      <c r="CR141" s="21">
        <f t="shared" si="12"/>
        <v>0</v>
      </c>
      <c r="CS141" s="21">
        <f t="shared" si="11"/>
        <v>0</v>
      </c>
      <c r="CT141" s="34">
        <v>44592</v>
      </c>
      <c r="CU141" s="5">
        <f t="shared" si="13"/>
        <v>119000000</v>
      </c>
      <c r="CV141" s="5"/>
      <c r="CW141" s="7"/>
      <c r="DF141"/>
      <c r="DG141" t="s">
        <v>1037</v>
      </c>
      <c r="DH141" t="s">
        <v>1037</v>
      </c>
      <c r="DJ141" s="7" t="s">
        <v>2191</v>
      </c>
      <c r="DK141" s="7" t="s">
        <v>2283</v>
      </c>
      <c r="DL141" s="37" t="s">
        <v>2284</v>
      </c>
      <c r="DM141" s="37" t="s">
        <v>2060</v>
      </c>
    </row>
    <row r="142" spans="1:118" ht="25.5" customHeight="1" x14ac:dyDescent="0.25">
      <c r="A142" s="51">
        <v>139</v>
      </c>
      <c r="B142" s="7">
        <v>2021</v>
      </c>
      <c r="C142" s="11" t="s">
        <v>2285</v>
      </c>
      <c r="D142" s="46" t="s">
        <v>2286</v>
      </c>
      <c r="E142" s="73" t="s">
        <v>824</v>
      </c>
      <c r="G142" s="7" t="s">
        <v>1092</v>
      </c>
      <c r="H142" s="7" t="s">
        <v>1026</v>
      </c>
      <c r="I142" s="7" t="s">
        <v>1027</v>
      </c>
      <c r="J142" s="7" t="s">
        <v>2287</v>
      </c>
      <c r="K142" s="204" t="s">
        <v>2288</v>
      </c>
      <c r="L142" s="7" t="s">
        <v>3113</v>
      </c>
      <c r="M142" s="7" t="s">
        <v>1117</v>
      </c>
      <c r="N142" s="24">
        <v>52972345</v>
      </c>
      <c r="O142" s="41"/>
      <c r="P142" t="s">
        <v>1062</v>
      </c>
      <c r="Q142" s="7" t="s">
        <v>1029</v>
      </c>
      <c r="R142" t="s">
        <v>1199</v>
      </c>
      <c r="T142" s="7"/>
      <c r="U142" s="7"/>
      <c r="V142" s="13"/>
      <c r="W142" s="7"/>
      <c r="X142" s="7"/>
      <c r="Y142" s="7"/>
      <c r="Z142" s="13">
        <v>3124569173</v>
      </c>
      <c r="AA142" s="13">
        <v>0</v>
      </c>
      <c r="AB142" s="35">
        <v>3.33</v>
      </c>
      <c r="AD142" s="28">
        <v>44439</v>
      </c>
      <c r="AE142" s="29">
        <v>44440</v>
      </c>
      <c r="AG142" s="9">
        <v>44540</v>
      </c>
      <c r="AH142" s="148">
        <f t="shared" si="14"/>
        <v>1501501.5015015015</v>
      </c>
      <c r="AI142" s="147">
        <v>5000000</v>
      </c>
      <c r="AJ142" s="147"/>
      <c r="AK142" s="147"/>
      <c r="AL142" s="92" t="s">
        <v>2289</v>
      </c>
      <c r="AM142" s="148" t="s">
        <v>2251</v>
      </c>
      <c r="AN142" s="7">
        <v>545</v>
      </c>
      <c r="AO142" s="148" t="s">
        <v>2290</v>
      </c>
      <c r="AP142" s="148" t="s">
        <v>2282</v>
      </c>
      <c r="AQ142" s="7" t="s">
        <v>1031</v>
      </c>
      <c r="AR142" s="217" t="s">
        <v>1350</v>
      </c>
      <c r="AS142" s="217">
        <v>5</v>
      </c>
      <c r="AT142" s="7">
        <f>IFERROR(VLOOKUP(AS142,#REF!,2,0), )</f>
        <v>0</v>
      </c>
      <c r="AU142" s="7">
        <v>57</v>
      </c>
      <c r="AV142" s="7">
        <f>IFERROR(VLOOKUP(AU142,#REF!,2,0), )</f>
        <v>0</v>
      </c>
      <c r="AW142" s="7">
        <v>2172</v>
      </c>
      <c r="AX142" s="7">
        <f>IFERROR(VLOOKUP(AW142,#REF!,2,0), )</f>
        <v>0</v>
      </c>
      <c r="AY142" s="13">
        <v>1</v>
      </c>
      <c r="AZ142" s="13">
        <v>1</v>
      </c>
      <c r="BA142" s="13"/>
      <c r="BB142" s="13"/>
      <c r="BC142" s="13"/>
      <c r="BD142" s="13"/>
      <c r="BE142" s="13"/>
      <c r="BF142" s="218"/>
      <c r="BG142" s="218"/>
      <c r="BH142" s="218"/>
      <c r="BI142" s="218"/>
      <c r="BJ142" s="218"/>
      <c r="BK142" s="218"/>
      <c r="BL142" s="218"/>
      <c r="BM142" s="218"/>
      <c r="BN142" s="218"/>
      <c r="BO142" s="218"/>
      <c r="BP142" s="5"/>
      <c r="BQ142" s="217"/>
      <c r="BR142" s="148"/>
      <c r="BS142" s="148"/>
      <c r="BT142" s="217"/>
      <c r="BU142" s="148"/>
      <c r="BV142" s="148"/>
      <c r="BW142" s="148"/>
      <c r="BX142" s="148"/>
      <c r="BY142" s="148"/>
      <c r="BZ142" s="217"/>
      <c r="CA142" s="147">
        <v>1500000</v>
      </c>
      <c r="CB142" s="217">
        <v>1</v>
      </c>
      <c r="CC142" s="217">
        <v>0</v>
      </c>
      <c r="CD142" s="219">
        <v>44571</v>
      </c>
      <c r="CE142" s="148"/>
      <c r="CF142" s="148"/>
      <c r="CG142" s="148"/>
      <c r="CH142" s="217"/>
      <c r="CI142" s="217"/>
      <c r="CJ142" s="219"/>
      <c r="CK142" s="148"/>
      <c r="CL142" s="148"/>
      <c r="CM142" s="148"/>
      <c r="CN142" s="148"/>
      <c r="CO142" s="217"/>
      <c r="CP142" s="219"/>
      <c r="CQ142" s="5">
        <f t="shared" si="15"/>
        <v>1500000</v>
      </c>
      <c r="CR142" s="21">
        <f t="shared" si="12"/>
        <v>1</v>
      </c>
      <c r="CS142" s="21">
        <f t="shared" si="11"/>
        <v>0</v>
      </c>
      <c r="CT142" s="232">
        <v>44571</v>
      </c>
      <c r="CU142" s="5">
        <f t="shared" si="13"/>
        <v>6500000</v>
      </c>
      <c r="CV142" s="5"/>
      <c r="CW142" s="7"/>
      <c r="DF142"/>
      <c r="DG142" s="7" t="s">
        <v>1118</v>
      </c>
      <c r="DH142" s="7" t="s">
        <v>1038</v>
      </c>
      <c r="DJ142" s="7" t="s">
        <v>2191</v>
      </c>
      <c r="DK142" s="7" t="s">
        <v>1141</v>
      </c>
      <c r="DL142" s="37" t="s">
        <v>2291</v>
      </c>
      <c r="DM142" s="37" t="s">
        <v>2292</v>
      </c>
    </row>
    <row r="143" spans="1:118" ht="25.5" customHeight="1" x14ac:dyDescent="0.25">
      <c r="A143" s="51">
        <v>140</v>
      </c>
      <c r="B143" s="7">
        <v>2021</v>
      </c>
      <c r="C143" s="11" t="s">
        <v>2293</v>
      </c>
      <c r="D143" s="46" t="s">
        <v>2294</v>
      </c>
      <c r="E143" s="73" t="s">
        <v>825</v>
      </c>
      <c r="G143" s="7" t="s">
        <v>1092</v>
      </c>
      <c r="H143" s="7" t="s">
        <v>1026</v>
      </c>
      <c r="I143" s="7" t="s">
        <v>1027</v>
      </c>
      <c r="J143" s="7" t="s">
        <v>2295</v>
      </c>
      <c r="K143" s="204" t="s">
        <v>1082</v>
      </c>
      <c r="L143" s="7" t="s">
        <v>624</v>
      </c>
      <c r="M143" s="7" t="s">
        <v>1117</v>
      </c>
      <c r="N143" s="24">
        <v>52238514</v>
      </c>
      <c r="O143" s="41"/>
      <c r="P143" t="s">
        <v>1062</v>
      </c>
      <c r="Q143" s="7" t="s">
        <v>1029</v>
      </c>
      <c r="R143" t="s">
        <v>1199</v>
      </c>
      <c r="T143" s="7"/>
      <c r="U143" s="7"/>
      <c r="V143" s="13"/>
      <c r="W143" s="7"/>
      <c r="X143" s="7"/>
      <c r="Y143" s="7"/>
      <c r="Z143" s="13">
        <v>3112748842</v>
      </c>
      <c r="AA143" s="13">
        <v>0</v>
      </c>
      <c r="AB143" s="35">
        <v>3.33</v>
      </c>
      <c r="AC143" s="7"/>
      <c r="AD143" s="28">
        <v>44439</v>
      </c>
      <c r="AE143" s="29">
        <v>44440</v>
      </c>
      <c r="AG143" s="9">
        <v>44540</v>
      </c>
      <c r="AH143" s="148">
        <f t="shared" si="14"/>
        <v>1501501.5015015015</v>
      </c>
      <c r="AI143" s="147">
        <v>5000000</v>
      </c>
      <c r="AJ143" s="147"/>
      <c r="AK143" s="147"/>
      <c r="AL143" s="92" t="s">
        <v>2296</v>
      </c>
      <c r="AM143" s="148" t="s">
        <v>2251</v>
      </c>
      <c r="AN143" s="7">
        <v>544</v>
      </c>
      <c r="AO143" s="148" t="s">
        <v>2297</v>
      </c>
      <c r="AP143" s="148" t="s">
        <v>2282</v>
      </c>
      <c r="AQ143" s="7" t="s">
        <v>1031</v>
      </c>
      <c r="AR143" s="15" t="s">
        <v>1350</v>
      </c>
      <c r="AS143" s="217">
        <v>5</v>
      </c>
      <c r="AT143" s="7">
        <f>IFERROR(VLOOKUP(AS143,#REF!,2,0), )</f>
        <v>0</v>
      </c>
      <c r="AU143" s="7">
        <v>57</v>
      </c>
      <c r="AV143" s="7">
        <f>IFERROR(VLOOKUP(AU143,#REF!,2,0), )</f>
        <v>0</v>
      </c>
      <c r="AW143" s="7">
        <v>2172</v>
      </c>
      <c r="AX143" s="7">
        <f>IFERROR(VLOOKUP(AW143,#REF!,2,0), )</f>
        <v>0</v>
      </c>
      <c r="AY143" s="13">
        <v>1</v>
      </c>
      <c r="AZ143" s="13">
        <v>1</v>
      </c>
      <c r="BA143" s="13"/>
      <c r="BB143" s="13"/>
      <c r="BC143" s="13"/>
      <c r="BD143" s="13"/>
      <c r="BE143" s="13"/>
      <c r="BF143" s="218"/>
      <c r="BG143" s="218"/>
      <c r="BH143" s="218"/>
      <c r="BI143" s="218"/>
      <c r="BJ143" s="218"/>
      <c r="BK143" s="218"/>
      <c r="BL143" s="218"/>
      <c r="BM143" s="218"/>
      <c r="BN143" s="218"/>
      <c r="BO143" s="218"/>
      <c r="BP143" s="5"/>
      <c r="BQ143" s="217"/>
      <c r="BR143" s="148"/>
      <c r="BS143" s="148"/>
      <c r="BT143" s="217"/>
      <c r="BU143" s="148"/>
      <c r="BV143" s="148"/>
      <c r="BW143" s="148"/>
      <c r="BX143" s="148"/>
      <c r="BY143" s="148"/>
      <c r="BZ143" s="217"/>
      <c r="CA143" s="147">
        <v>1500000</v>
      </c>
      <c r="CB143" s="217">
        <v>1</v>
      </c>
      <c r="CC143" s="217">
        <v>0</v>
      </c>
      <c r="CD143" s="219">
        <v>44571</v>
      </c>
      <c r="CE143" s="148"/>
      <c r="CF143" s="148"/>
      <c r="CG143" s="148"/>
      <c r="CH143" s="217"/>
      <c r="CI143" s="217"/>
      <c r="CJ143" s="219"/>
      <c r="CK143" s="148"/>
      <c r="CL143" s="148"/>
      <c r="CM143" s="148"/>
      <c r="CN143" s="148"/>
      <c r="CO143" s="217"/>
      <c r="CP143" s="219"/>
      <c r="CQ143" s="5">
        <f t="shared" si="15"/>
        <v>1500000</v>
      </c>
      <c r="CR143" s="21">
        <f t="shared" si="12"/>
        <v>1</v>
      </c>
      <c r="CS143" s="21">
        <f t="shared" si="11"/>
        <v>0</v>
      </c>
      <c r="CT143" s="232">
        <v>44571</v>
      </c>
      <c r="CU143" s="5">
        <f t="shared" si="13"/>
        <v>6500000</v>
      </c>
      <c r="CV143" s="5"/>
      <c r="CW143" s="7"/>
      <c r="DF143"/>
      <c r="DG143" s="7" t="s">
        <v>1118</v>
      </c>
      <c r="DH143" s="7" t="s">
        <v>1038</v>
      </c>
      <c r="DJ143" s="7" t="s">
        <v>1119</v>
      </c>
      <c r="DK143" s="7" t="s">
        <v>2298</v>
      </c>
      <c r="DL143" s="37" t="s">
        <v>2299</v>
      </c>
      <c r="DM143" s="37" t="s">
        <v>2292</v>
      </c>
    </row>
    <row r="144" spans="1:118" ht="25.5" customHeight="1" x14ac:dyDescent="0.25">
      <c r="A144" s="51">
        <v>141</v>
      </c>
      <c r="B144" s="7">
        <v>2021</v>
      </c>
      <c r="C144" s="11" t="s">
        <v>2300</v>
      </c>
      <c r="D144" s="221" t="s">
        <v>2301</v>
      </c>
      <c r="E144" s="73" t="s">
        <v>826</v>
      </c>
      <c r="G144" s="7" t="s">
        <v>1092</v>
      </c>
      <c r="H144" s="7" t="s">
        <v>1026</v>
      </c>
      <c r="I144" s="7" t="s">
        <v>1027</v>
      </c>
      <c r="J144" s="7" t="s">
        <v>2302</v>
      </c>
      <c r="K144" s="204" t="s">
        <v>2303</v>
      </c>
      <c r="L144" s="7" t="s">
        <v>3114</v>
      </c>
      <c r="M144" s="7" t="s">
        <v>1117</v>
      </c>
      <c r="N144" s="24">
        <v>1049616992</v>
      </c>
      <c r="O144" s="41"/>
      <c r="P144" t="s">
        <v>1145</v>
      </c>
      <c r="Q144" s="7" t="s">
        <v>1029</v>
      </c>
      <c r="R144" t="s">
        <v>2304</v>
      </c>
      <c r="T144" s="7"/>
      <c r="U144" s="7"/>
      <c r="V144" s="13"/>
      <c r="W144" s="7"/>
      <c r="X144" s="7"/>
      <c r="Y144" s="7"/>
      <c r="Z144" s="13">
        <v>3213766786</v>
      </c>
      <c r="AA144" s="13">
        <v>0</v>
      </c>
      <c r="AB144" s="35">
        <v>3.33</v>
      </c>
      <c r="AD144" s="28">
        <v>44439</v>
      </c>
      <c r="AE144" s="29">
        <v>44440</v>
      </c>
      <c r="AG144" s="9">
        <v>44540</v>
      </c>
      <c r="AH144" s="148">
        <f t="shared" si="14"/>
        <v>1501501.5015015015</v>
      </c>
      <c r="AI144" s="147">
        <v>5000000</v>
      </c>
      <c r="AJ144" s="147"/>
      <c r="AK144" s="147"/>
      <c r="AL144" s="92" t="s">
        <v>2305</v>
      </c>
      <c r="AM144" s="148" t="s">
        <v>1083</v>
      </c>
      <c r="AN144" s="7">
        <v>547</v>
      </c>
      <c r="AO144" s="148" t="s">
        <v>2306</v>
      </c>
      <c r="AP144" s="148" t="s">
        <v>2282</v>
      </c>
      <c r="AQ144" s="7" t="s">
        <v>1031</v>
      </c>
      <c r="AR144" s="217" t="s">
        <v>1350</v>
      </c>
      <c r="AS144" s="217">
        <v>5</v>
      </c>
      <c r="AT144" s="7">
        <f>IFERROR(VLOOKUP(AS144,#REF!,2,0), )</f>
        <v>0</v>
      </c>
      <c r="AU144" s="7">
        <v>57</v>
      </c>
      <c r="AV144" s="7">
        <f>IFERROR(VLOOKUP(AU144,#REF!,2,0), )</f>
        <v>0</v>
      </c>
      <c r="AW144" s="7">
        <v>2172</v>
      </c>
      <c r="AX144" s="7">
        <f>IFERROR(VLOOKUP(AW144,#REF!,2,0), )</f>
        <v>0</v>
      </c>
      <c r="AY144" s="13">
        <v>1</v>
      </c>
      <c r="AZ144" s="13">
        <v>1</v>
      </c>
      <c r="BA144" s="13"/>
      <c r="BB144" s="13"/>
      <c r="BC144" s="13"/>
      <c r="BD144" s="13"/>
      <c r="BE144" s="13"/>
      <c r="BF144" s="218"/>
      <c r="BG144" s="218"/>
      <c r="BH144" s="218"/>
      <c r="BI144" s="218"/>
      <c r="BJ144" s="218"/>
      <c r="BK144" s="218"/>
      <c r="BL144" s="218"/>
      <c r="BM144" s="218"/>
      <c r="BN144" s="218"/>
      <c r="BO144" s="218"/>
      <c r="BP144" s="5"/>
      <c r="BQ144" s="217"/>
      <c r="BR144" s="148"/>
      <c r="BS144" s="148"/>
      <c r="BT144" s="217"/>
      <c r="BU144" s="148"/>
      <c r="BV144" s="148"/>
      <c r="BW144" s="148"/>
      <c r="BX144" s="148"/>
      <c r="BY144" s="148"/>
      <c r="BZ144" s="217"/>
      <c r="CA144" s="147">
        <v>1550000</v>
      </c>
      <c r="CB144" s="217">
        <v>1</v>
      </c>
      <c r="CC144" s="217">
        <v>1</v>
      </c>
      <c r="CD144" s="219">
        <v>44572</v>
      </c>
      <c r="CE144" s="148"/>
      <c r="CF144" s="148"/>
      <c r="CG144" s="148"/>
      <c r="CH144" s="217"/>
      <c r="CI144" s="217"/>
      <c r="CJ144" s="219"/>
      <c r="CK144" s="148"/>
      <c r="CL144" s="148"/>
      <c r="CM144" s="148"/>
      <c r="CN144" s="148"/>
      <c r="CO144" s="217"/>
      <c r="CP144" s="219"/>
      <c r="CQ144" s="5">
        <f t="shared" si="15"/>
        <v>1550000</v>
      </c>
      <c r="CR144" s="21">
        <f t="shared" si="12"/>
        <v>1</v>
      </c>
      <c r="CS144" s="21">
        <f t="shared" si="11"/>
        <v>1</v>
      </c>
      <c r="CT144" s="232">
        <v>44572</v>
      </c>
      <c r="CU144" s="5">
        <f t="shared" si="13"/>
        <v>6550000</v>
      </c>
      <c r="CV144" s="5"/>
      <c r="CW144" s="7"/>
      <c r="DF144"/>
      <c r="DG144" s="7" t="s">
        <v>1118</v>
      </c>
      <c r="DH144" s="7" t="s">
        <v>1038</v>
      </c>
      <c r="DJ144" s="7" t="s">
        <v>1119</v>
      </c>
      <c r="DK144" s="7" t="s">
        <v>2307</v>
      </c>
      <c r="DL144" s="37" t="s">
        <v>2308</v>
      </c>
      <c r="DM144" s="37" t="s">
        <v>2292</v>
      </c>
    </row>
    <row r="145" spans="1:120" ht="25.5" customHeight="1" x14ac:dyDescent="0.25">
      <c r="A145" s="51">
        <v>142</v>
      </c>
      <c r="B145" s="7">
        <v>2021</v>
      </c>
      <c r="C145" s="11" t="s">
        <v>2309</v>
      </c>
      <c r="D145" s="86" t="s">
        <v>2310</v>
      </c>
      <c r="E145" s="73" t="s">
        <v>827</v>
      </c>
      <c r="G145" s="7" t="s">
        <v>1092</v>
      </c>
      <c r="H145" s="7" t="s">
        <v>1026</v>
      </c>
      <c r="I145" s="7" t="s">
        <v>1027</v>
      </c>
      <c r="J145" s="7" t="s">
        <v>2311</v>
      </c>
      <c r="K145" s="204" t="s">
        <v>2312</v>
      </c>
      <c r="L145" s="7" t="s">
        <v>3115</v>
      </c>
      <c r="M145" s="7" t="s">
        <v>1117</v>
      </c>
      <c r="N145" s="24">
        <v>52200462</v>
      </c>
      <c r="O145" s="41"/>
      <c r="P145" t="s">
        <v>1062</v>
      </c>
      <c r="Q145" s="7" t="s">
        <v>1029</v>
      </c>
      <c r="R145" t="s">
        <v>1199</v>
      </c>
      <c r="T145" s="7"/>
      <c r="U145" s="7"/>
      <c r="V145" s="13"/>
      <c r="W145" s="7"/>
      <c r="X145" s="7"/>
      <c r="Y145" s="7"/>
      <c r="Z145" s="13">
        <v>3195626023</v>
      </c>
      <c r="AA145" s="13">
        <v>0</v>
      </c>
      <c r="AB145" s="35">
        <v>3.76</v>
      </c>
      <c r="AC145" s="7"/>
      <c r="AD145" s="28">
        <v>44447</v>
      </c>
      <c r="AE145" s="29">
        <v>44447</v>
      </c>
      <c r="AG145" s="9">
        <v>44551</v>
      </c>
      <c r="AH145" s="148">
        <f t="shared" si="14"/>
        <v>2203900.7978723408</v>
      </c>
      <c r="AI145" s="147">
        <v>8286667</v>
      </c>
      <c r="AJ145" s="147"/>
      <c r="AK145" s="147"/>
      <c r="AL145" s="92" t="s">
        <v>2313</v>
      </c>
      <c r="AM145" s="148" t="s">
        <v>1083</v>
      </c>
      <c r="AN145" s="7">
        <v>549</v>
      </c>
      <c r="AO145" s="148" t="s">
        <v>2314</v>
      </c>
      <c r="AP145" s="148" t="s">
        <v>2315</v>
      </c>
      <c r="AQ145" s="7" t="s">
        <v>1031</v>
      </c>
      <c r="AR145" s="217" t="s">
        <v>1453</v>
      </c>
      <c r="AS145" s="217">
        <v>3</v>
      </c>
      <c r="AT145" s="7">
        <f>IFERROR(VLOOKUP(AS145,#REF!,2,0), )</f>
        <v>0</v>
      </c>
      <c r="AU145" s="7">
        <v>43</v>
      </c>
      <c r="AV145" s="7">
        <f>IFERROR(VLOOKUP(AU145,#REF!,2,0), )</f>
        <v>0</v>
      </c>
      <c r="AW145" s="7">
        <v>2164</v>
      </c>
      <c r="AX145" s="7">
        <f>IFERROR(VLOOKUP(AW145,#REF!,2,0), )</f>
        <v>0</v>
      </c>
      <c r="AY145" s="13">
        <v>1</v>
      </c>
      <c r="AZ145" s="13">
        <v>1</v>
      </c>
      <c r="BA145" s="13"/>
      <c r="BB145" s="13"/>
      <c r="BC145" s="13"/>
      <c r="BD145" s="13"/>
      <c r="BE145" s="13"/>
      <c r="BF145" s="218"/>
      <c r="BG145" s="218"/>
      <c r="BH145" s="218"/>
      <c r="BI145" s="218"/>
      <c r="BJ145" s="218"/>
      <c r="BK145" s="218"/>
      <c r="BL145" s="218"/>
      <c r="BM145" s="218"/>
      <c r="BN145" s="218"/>
      <c r="BO145" s="218"/>
      <c r="BP145" s="5"/>
      <c r="BQ145" s="217"/>
      <c r="BR145" s="148"/>
      <c r="BS145" s="148"/>
      <c r="BT145" s="217"/>
      <c r="BU145" s="148"/>
      <c r="BV145" s="148"/>
      <c r="BW145" s="148"/>
      <c r="BX145" s="148"/>
      <c r="BY145" s="148"/>
      <c r="BZ145" s="217"/>
      <c r="CA145" s="147">
        <v>1466667</v>
      </c>
      <c r="CB145" s="217">
        <v>0</v>
      </c>
      <c r="CC145" s="217">
        <v>20</v>
      </c>
      <c r="CD145" s="219">
        <v>44581</v>
      </c>
      <c r="CE145" s="148"/>
      <c r="CF145" s="148"/>
      <c r="CG145" s="148"/>
      <c r="CH145" s="217"/>
      <c r="CI145" s="217"/>
      <c r="CJ145" s="219"/>
      <c r="CK145" s="148"/>
      <c r="CL145" s="148"/>
      <c r="CM145" s="148"/>
      <c r="CN145" s="148"/>
      <c r="CO145" s="217"/>
      <c r="CP145" s="219"/>
      <c r="CQ145" s="5">
        <f t="shared" si="15"/>
        <v>1466667</v>
      </c>
      <c r="CR145" s="21">
        <f t="shared" si="12"/>
        <v>0</v>
      </c>
      <c r="CS145" s="21">
        <f t="shared" si="11"/>
        <v>20</v>
      </c>
      <c r="CT145" s="219">
        <v>44581</v>
      </c>
      <c r="CU145" s="5">
        <f t="shared" si="13"/>
        <v>9753334</v>
      </c>
      <c r="CV145" s="5"/>
      <c r="CW145" s="7"/>
      <c r="DF145"/>
      <c r="DG145" s="7" t="s">
        <v>1118</v>
      </c>
      <c r="DH145" s="7" t="s">
        <v>1038</v>
      </c>
      <c r="DJ145" s="7" t="s">
        <v>1119</v>
      </c>
      <c r="DK145" s="7" t="s">
        <v>1049</v>
      </c>
      <c r="DL145" s="37" t="s">
        <v>2316</v>
      </c>
      <c r="DM145" s="37" t="s">
        <v>2317</v>
      </c>
    </row>
    <row r="146" spans="1:120" ht="25.5" customHeight="1" x14ac:dyDescent="0.25">
      <c r="A146" s="51">
        <v>143</v>
      </c>
      <c r="B146" s="7">
        <v>2021</v>
      </c>
      <c r="C146" s="11" t="s">
        <v>2318</v>
      </c>
      <c r="D146" s="46" t="s">
        <v>2319</v>
      </c>
      <c r="E146" s="73" t="s">
        <v>828</v>
      </c>
      <c r="G146" s="7" t="s">
        <v>1092</v>
      </c>
      <c r="H146" s="7" t="s">
        <v>1026</v>
      </c>
      <c r="I146" s="7" t="s">
        <v>1027</v>
      </c>
      <c r="J146" s="7" t="s">
        <v>2320</v>
      </c>
      <c r="K146" s="204" t="s">
        <v>1084</v>
      </c>
      <c r="L146" s="7" t="s">
        <v>627</v>
      </c>
      <c r="M146" s="7" t="s">
        <v>1117</v>
      </c>
      <c r="N146" s="24">
        <v>1070945125</v>
      </c>
      <c r="O146" s="41"/>
      <c r="P146" t="s">
        <v>1062</v>
      </c>
      <c r="Q146" s="7" t="s">
        <v>1029</v>
      </c>
      <c r="R146" t="s">
        <v>1199</v>
      </c>
      <c r="T146" s="7"/>
      <c r="U146" s="7"/>
      <c r="V146" s="13"/>
      <c r="W146" s="7"/>
      <c r="X146" s="7"/>
      <c r="Y146" s="7"/>
      <c r="Z146" s="13">
        <v>3108676796</v>
      </c>
      <c r="AA146" s="13">
        <v>0</v>
      </c>
      <c r="AB146" s="35">
        <v>3.33</v>
      </c>
      <c r="AD146" s="28">
        <v>44447</v>
      </c>
      <c r="AE146" s="29">
        <v>44452</v>
      </c>
      <c r="AG146" s="9">
        <v>44553</v>
      </c>
      <c r="AH146" s="148">
        <f t="shared" si="14"/>
        <v>1501501.5015015015</v>
      </c>
      <c r="AI146" s="147">
        <v>5000000</v>
      </c>
      <c r="AJ146" s="147"/>
      <c r="AK146" s="147"/>
      <c r="AL146" s="92" t="s">
        <v>2321</v>
      </c>
      <c r="AM146" s="148" t="s">
        <v>1083</v>
      </c>
      <c r="AN146" s="7">
        <v>559</v>
      </c>
      <c r="AO146" s="148" t="s">
        <v>2322</v>
      </c>
      <c r="AP146" s="148" t="s">
        <v>2323</v>
      </c>
      <c r="AQ146" s="7" t="s">
        <v>1031</v>
      </c>
      <c r="AR146" s="217" t="s">
        <v>1350</v>
      </c>
      <c r="AS146" s="217">
        <v>5</v>
      </c>
      <c r="AT146" s="7">
        <f>IFERROR(VLOOKUP(AS146,#REF!,2,0), )</f>
        <v>0</v>
      </c>
      <c r="AU146" s="7">
        <v>57</v>
      </c>
      <c r="AV146" s="7">
        <f>IFERROR(VLOOKUP(AU146,#REF!,2,0), )</f>
        <v>0</v>
      </c>
      <c r="AW146" s="7">
        <v>2172</v>
      </c>
      <c r="AX146" s="7">
        <f>IFERROR(VLOOKUP(AW146,#REF!,2,0), )</f>
        <v>0</v>
      </c>
      <c r="AY146" s="13"/>
      <c r="AZ146" s="13"/>
      <c r="BA146" s="13"/>
      <c r="BB146" s="13"/>
      <c r="BC146" s="13"/>
      <c r="BD146" s="13"/>
      <c r="BE146" s="13"/>
      <c r="BF146" s="218"/>
      <c r="BG146" s="218"/>
      <c r="BH146" s="218"/>
      <c r="BI146" s="218"/>
      <c r="BJ146" s="218"/>
      <c r="BK146" s="218"/>
      <c r="BL146" s="218"/>
      <c r="BM146" s="218"/>
      <c r="BN146" s="218"/>
      <c r="BO146" s="218"/>
      <c r="BP146" s="5"/>
      <c r="BQ146" s="217"/>
      <c r="BR146" s="148"/>
      <c r="BS146" s="148"/>
      <c r="BT146" s="217"/>
      <c r="BU146" s="148"/>
      <c r="BV146" s="148"/>
      <c r="BW146" s="148"/>
      <c r="BX146" s="148"/>
      <c r="BY146" s="148"/>
      <c r="BZ146" s="217"/>
      <c r="CA146" s="147">
        <v>0</v>
      </c>
      <c r="CB146" s="217"/>
      <c r="CC146" s="217"/>
      <c r="CD146" s="219"/>
      <c r="CE146" s="148"/>
      <c r="CF146" s="148"/>
      <c r="CG146" s="148"/>
      <c r="CH146" s="217"/>
      <c r="CI146" s="217"/>
      <c r="CJ146" s="219"/>
      <c r="CK146" s="148"/>
      <c r="CL146" s="148"/>
      <c r="CM146" s="148"/>
      <c r="CN146" s="148"/>
      <c r="CO146" s="217"/>
      <c r="CP146" s="219"/>
      <c r="CQ146" s="5">
        <f t="shared" si="15"/>
        <v>0</v>
      </c>
      <c r="CR146" s="21">
        <f t="shared" si="12"/>
        <v>0</v>
      </c>
      <c r="CS146" s="21">
        <f t="shared" si="11"/>
        <v>0</v>
      </c>
      <c r="CT146" s="9">
        <v>44553</v>
      </c>
      <c r="CU146" s="5">
        <f t="shared" si="13"/>
        <v>5000000</v>
      </c>
      <c r="CV146" s="5"/>
      <c r="CW146" s="7"/>
      <c r="DF146"/>
      <c r="DG146" s="7" t="s">
        <v>1118</v>
      </c>
      <c r="DH146" s="7" t="s">
        <v>1038</v>
      </c>
      <c r="DJ146" s="7" t="s">
        <v>1119</v>
      </c>
    </row>
    <row r="147" spans="1:120" ht="25.5" customHeight="1" x14ac:dyDescent="0.25">
      <c r="A147" s="51">
        <v>144</v>
      </c>
      <c r="B147" s="7">
        <v>2021</v>
      </c>
      <c r="C147" s="11" t="s">
        <v>2324</v>
      </c>
      <c r="D147" s="46" t="s">
        <v>2325</v>
      </c>
      <c r="E147" s="73" t="s">
        <v>829</v>
      </c>
      <c r="G147" s="7" t="s">
        <v>1092</v>
      </c>
      <c r="H147" s="7" t="s">
        <v>1026</v>
      </c>
      <c r="I147" s="7" t="s">
        <v>1027</v>
      </c>
      <c r="J147" s="7" t="s">
        <v>2326</v>
      </c>
      <c r="K147" s="204" t="s">
        <v>2327</v>
      </c>
      <c r="L147" s="7" t="s">
        <v>3116</v>
      </c>
      <c r="M147" s="7" t="s">
        <v>1117</v>
      </c>
      <c r="N147" s="24">
        <v>80220960</v>
      </c>
      <c r="O147" s="41"/>
      <c r="P147" t="s">
        <v>1062</v>
      </c>
      <c r="Q147" s="7" t="s">
        <v>1029</v>
      </c>
      <c r="R147" t="s">
        <v>2328</v>
      </c>
      <c r="T147" s="7"/>
      <c r="U147" s="7"/>
      <c r="V147" s="13"/>
      <c r="W147" s="7"/>
      <c r="X147" s="7"/>
      <c r="Y147" s="7"/>
      <c r="Z147" s="13">
        <v>5742409</v>
      </c>
      <c r="AA147" s="13">
        <v>0</v>
      </c>
      <c r="AB147" s="35">
        <v>3.73</v>
      </c>
      <c r="AC147" s="7"/>
      <c r="AD147" s="28">
        <v>44448</v>
      </c>
      <c r="AE147" s="29">
        <v>44452</v>
      </c>
      <c r="AG147" s="9">
        <v>44565</v>
      </c>
      <c r="AH147" s="148">
        <f t="shared" si="14"/>
        <v>4403932.1715817694</v>
      </c>
      <c r="AI147" s="147">
        <v>16426667</v>
      </c>
      <c r="AJ147" s="147"/>
      <c r="AK147" s="147"/>
      <c r="AL147" s="92" t="s">
        <v>2329</v>
      </c>
      <c r="AM147" s="148" t="s">
        <v>1083</v>
      </c>
      <c r="AN147" s="7">
        <v>563</v>
      </c>
      <c r="AO147" s="148" t="s">
        <v>2330</v>
      </c>
      <c r="AP147" s="148" t="s">
        <v>2331</v>
      </c>
      <c r="AQ147" s="7" t="s">
        <v>1031</v>
      </c>
      <c r="AR147" s="15" t="s">
        <v>1359</v>
      </c>
      <c r="AS147" s="217">
        <v>5</v>
      </c>
      <c r="AT147" s="7">
        <f>IFERROR(VLOOKUP(AS147,#REF!,2,0), )</f>
        <v>0</v>
      </c>
      <c r="AU147" s="7">
        <v>57</v>
      </c>
      <c r="AV147" s="7">
        <f>IFERROR(VLOOKUP(AU147,#REF!,2,0), )</f>
        <v>0</v>
      </c>
      <c r="AW147" s="7">
        <v>2169</v>
      </c>
      <c r="AX147" s="7">
        <f>IFERROR(VLOOKUP(AW147,#REF!,2,0), )</f>
        <v>0</v>
      </c>
      <c r="AY147" s="13"/>
      <c r="AZ147" s="13"/>
      <c r="BA147" s="13">
        <v>1</v>
      </c>
      <c r="BB147" s="13"/>
      <c r="BC147" s="13"/>
      <c r="BD147" s="13">
        <v>1</v>
      </c>
      <c r="BE147" s="13"/>
      <c r="BF147" s="19">
        <v>44537</v>
      </c>
      <c r="BP147" s="5" t="s">
        <v>1028</v>
      </c>
      <c r="BQ147" s="15">
        <v>52124270</v>
      </c>
      <c r="BR147" s="2" t="s">
        <v>1149</v>
      </c>
      <c r="CA147" s="33">
        <v>0</v>
      </c>
      <c r="CQ147" s="5">
        <f t="shared" si="15"/>
        <v>0</v>
      </c>
      <c r="CR147" s="21">
        <f t="shared" si="12"/>
        <v>0</v>
      </c>
      <c r="CS147" s="21">
        <f t="shared" si="11"/>
        <v>0</v>
      </c>
      <c r="CT147" s="9">
        <v>44565</v>
      </c>
      <c r="CU147" s="5">
        <f t="shared" si="13"/>
        <v>16426667</v>
      </c>
      <c r="CV147" s="5"/>
      <c r="CW147" s="7"/>
      <c r="DF147"/>
      <c r="DG147" s="7" t="s">
        <v>1118</v>
      </c>
      <c r="DH147" s="7" t="s">
        <v>1038</v>
      </c>
      <c r="DJ147" s="7" t="s">
        <v>1119</v>
      </c>
      <c r="DK147" s="7" t="s">
        <v>1120</v>
      </c>
      <c r="DL147" s="37" t="s">
        <v>2332</v>
      </c>
      <c r="DM147" s="37" t="s">
        <v>2333</v>
      </c>
    </row>
    <row r="148" spans="1:120" ht="25.5" customHeight="1" x14ac:dyDescent="0.25">
      <c r="A148" s="51">
        <v>145</v>
      </c>
      <c r="B148" s="7">
        <v>2021</v>
      </c>
      <c r="C148" s="11" t="s">
        <v>2334</v>
      </c>
      <c r="D148" s="46" t="s">
        <v>2335</v>
      </c>
      <c r="E148" s="73" t="s">
        <v>830</v>
      </c>
      <c r="G148" s="7" t="s">
        <v>1092</v>
      </c>
      <c r="H148" s="7" t="s">
        <v>1026</v>
      </c>
      <c r="I148" s="7" t="s">
        <v>1027</v>
      </c>
      <c r="J148" s="7" t="s">
        <v>2336</v>
      </c>
      <c r="K148" s="204" t="s">
        <v>2337</v>
      </c>
      <c r="L148" s="7" t="s">
        <v>3117</v>
      </c>
      <c r="M148" s="7" t="s">
        <v>1117</v>
      </c>
      <c r="N148" s="24">
        <v>1128447239</v>
      </c>
      <c r="O148" s="41"/>
      <c r="P148" t="s">
        <v>1062</v>
      </c>
      <c r="Q148" s="7" t="s">
        <v>1029</v>
      </c>
      <c r="R148" t="s">
        <v>2338</v>
      </c>
      <c r="T148" s="7"/>
      <c r="U148" s="7"/>
      <c r="V148" s="13"/>
      <c r="W148" s="7"/>
      <c r="X148" s="7"/>
      <c r="Y148" s="7"/>
      <c r="Z148" s="13">
        <v>3123812836</v>
      </c>
      <c r="AA148" s="13">
        <v>0</v>
      </c>
      <c r="AB148" s="35">
        <v>3.7</v>
      </c>
      <c r="AD148" s="28">
        <v>44448</v>
      </c>
      <c r="AE148" s="29">
        <v>44452</v>
      </c>
      <c r="AG148" s="9">
        <v>44564</v>
      </c>
      <c r="AH148" s="148">
        <f t="shared" si="14"/>
        <v>4400000</v>
      </c>
      <c r="AI148" s="147">
        <v>16280000</v>
      </c>
      <c r="AJ148" s="147"/>
      <c r="AK148" s="147"/>
      <c r="AL148" s="92" t="s">
        <v>2339</v>
      </c>
      <c r="AM148" s="148" t="s">
        <v>1083</v>
      </c>
      <c r="AN148" s="7">
        <v>565</v>
      </c>
      <c r="AO148" s="148" t="s">
        <v>2340</v>
      </c>
      <c r="AP148" s="148" t="s">
        <v>2331</v>
      </c>
      <c r="AQ148" s="7" t="s">
        <v>1031</v>
      </c>
      <c r="AR148" s="15" t="s">
        <v>1359</v>
      </c>
      <c r="AS148" s="217">
        <v>5</v>
      </c>
      <c r="AT148" s="7">
        <f>IFERROR(VLOOKUP(AS148,#REF!,2,0), )</f>
        <v>0</v>
      </c>
      <c r="AU148" s="7">
        <v>57</v>
      </c>
      <c r="AV148" s="7">
        <f>IFERROR(VLOOKUP(AU148,#REF!,2,0), )</f>
        <v>0</v>
      </c>
      <c r="AW148" s="7">
        <v>2169</v>
      </c>
      <c r="AX148" s="7">
        <f>IFERROR(VLOOKUP(AW148,#REF!,2,0), )</f>
        <v>0</v>
      </c>
      <c r="AY148" s="13"/>
      <c r="AZ148" s="13"/>
      <c r="BA148" s="13"/>
      <c r="BB148" s="13"/>
      <c r="BC148" s="13"/>
      <c r="BD148" s="13">
        <v>1</v>
      </c>
      <c r="BE148" s="13"/>
      <c r="BP148" s="5"/>
      <c r="CA148" s="33">
        <v>0</v>
      </c>
      <c r="CQ148" s="5">
        <f t="shared" si="15"/>
        <v>0</v>
      </c>
      <c r="CR148" s="21">
        <f t="shared" si="12"/>
        <v>0</v>
      </c>
      <c r="CS148" s="21">
        <f t="shared" si="11"/>
        <v>0</v>
      </c>
      <c r="CT148" s="9">
        <v>44564</v>
      </c>
      <c r="CU148" s="5">
        <f t="shared" si="13"/>
        <v>16280000</v>
      </c>
      <c r="CV148" s="5"/>
      <c r="CW148" s="7"/>
      <c r="DF148"/>
      <c r="DG148" s="7" t="s">
        <v>1118</v>
      </c>
      <c r="DH148" s="7" t="s">
        <v>1038</v>
      </c>
      <c r="DJ148" s="7" t="s">
        <v>1204</v>
      </c>
      <c r="DK148" s="7" t="s">
        <v>2341</v>
      </c>
      <c r="DL148" s="37" t="s">
        <v>2342</v>
      </c>
      <c r="DM148" s="37" t="s">
        <v>2333</v>
      </c>
    </row>
    <row r="149" spans="1:120" ht="25.5" customHeight="1" x14ac:dyDescent="0.25">
      <c r="A149" s="51">
        <v>146</v>
      </c>
      <c r="B149" s="7">
        <v>2021</v>
      </c>
      <c r="C149" s="11" t="s">
        <v>2343</v>
      </c>
      <c r="D149" s="46" t="s">
        <v>2344</v>
      </c>
      <c r="E149" s="73" t="s">
        <v>831</v>
      </c>
      <c r="G149" s="7" t="s">
        <v>1092</v>
      </c>
      <c r="H149" s="7" t="s">
        <v>1026</v>
      </c>
      <c r="I149" s="7" t="s">
        <v>1027</v>
      </c>
      <c r="J149" s="7" t="s">
        <v>2345</v>
      </c>
      <c r="K149" s="204" t="s">
        <v>2346</v>
      </c>
      <c r="L149" s="7" t="s">
        <v>3118</v>
      </c>
      <c r="M149" s="7" t="s">
        <v>1117</v>
      </c>
      <c r="N149" s="24">
        <v>79416075</v>
      </c>
      <c r="O149" s="41"/>
      <c r="P149" t="s">
        <v>1143</v>
      </c>
      <c r="Q149" s="7" t="s">
        <v>1029</v>
      </c>
      <c r="R149" t="s">
        <v>1736</v>
      </c>
      <c r="T149" s="7"/>
      <c r="U149" s="7"/>
      <c r="V149" s="13"/>
      <c r="W149" s="7"/>
      <c r="X149" s="7"/>
      <c r="Y149" s="7"/>
      <c r="Z149" s="13">
        <v>3057054920</v>
      </c>
      <c r="AA149" s="13">
        <v>0</v>
      </c>
      <c r="AB149" s="35">
        <v>3.7</v>
      </c>
      <c r="AC149" s="7"/>
      <c r="AD149" s="28">
        <v>44448</v>
      </c>
      <c r="AE149" s="29">
        <v>44448</v>
      </c>
      <c r="AG149" s="9">
        <v>44576</v>
      </c>
      <c r="AH149" s="148">
        <f t="shared" si="14"/>
        <v>4756756.7567567565</v>
      </c>
      <c r="AI149" s="147">
        <v>17600000</v>
      </c>
      <c r="AJ149" s="147"/>
      <c r="AK149" s="147"/>
      <c r="AL149" s="92" t="s">
        <v>2347</v>
      </c>
      <c r="AM149" s="148" t="s">
        <v>1083</v>
      </c>
      <c r="AN149" s="7">
        <v>581</v>
      </c>
      <c r="AO149" s="148" t="s">
        <v>2348</v>
      </c>
      <c r="AP149" s="148" t="s">
        <v>2349</v>
      </c>
      <c r="AQ149" s="7" t="s">
        <v>1031</v>
      </c>
      <c r="AR149" s="15" t="s">
        <v>1359</v>
      </c>
      <c r="AS149" s="217">
        <v>5</v>
      </c>
      <c r="AT149" s="7">
        <f>IFERROR(VLOOKUP(AS149,#REF!,2,0), )</f>
        <v>0</v>
      </c>
      <c r="AU149" s="7">
        <v>57</v>
      </c>
      <c r="AV149" s="7">
        <f>IFERROR(VLOOKUP(AU149,#REF!,2,0), )</f>
        <v>0</v>
      </c>
      <c r="AW149" s="7">
        <v>2169</v>
      </c>
      <c r="AX149" s="7">
        <f>IFERROR(VLOOKUP(AW149,#REF!,2,0), )</f>
        <v>0</v>
      </c>
      <c r="AY149" s="13"/>
      <c r="AZ149" s="13"/>
      <c r="BA149" s="13">
        <v>1</v>
      </c>
      <c r="BB149" s="13">
        <v>1</v>
      </c>
      <c r="BC149" s="13"/>
      <c r="BD149" s="13"/>
      <c r="BE149" s="13"/>
      <c r="BF149" s="19">
        <v>44509</v>
      </c>
      <c r="BI149" s="19">
        <v>44506</v>
      </c>
      <c r="BM149" s="19">
        <v>44509</v>
      </c>
      <c r="BP149" s="5" t="s">
        <v>1028</v>
      </c>
      <c r="BQ149" s="15">
        <v>52867297</v>
      </c>
      <c r="BR149" s="2" t="s">
        <v>1364</v>
      </c>
      <c r="CA149" s="147">
        <v>0</v>
      </c>
      <c r="CC149" s="217"/>
      <c r="CD149" s="219"/>
      <c r="CQ149" s="5">
        <f t="shared" si="15"/>
        <v>0</v>
      </c>
      <c r="CR149" s="21">
        <f t="shared" si="12"/>
        <v>0</v>
      </c>
      <c r="CS149" s="21">
        <f t="shared" si="11"/>
        <v>0</v>
      </c>
      <c r="CT149" s="232">
        <v>44577</v>
      </c>
      <c r="CU149" s="5">
        <f t="shared" si="13"/>
        <v>17600000</v>
      </c>
      <c r="CV149" s="5"/>
      <c r="CW149" s="7"/>
      <c r="DF149"/>
      <c r="DG149" s="7" t="s">
        <v>1118</v>
      </c>
      <c r="DH149" s="7" t="s">
        <v>1038</v>
      </c>
      <c r="DJ149" s="7" t="s">
        <v>698</v>
      </c>
      <c r="DK149" s="7" t="s">
        <v>2341</v>
      </c>
      <c r="DL149" s="37" t="s">
        <v>2350</v>
      </c>
      <c r="DM149" s="37" t="s">
        <v>2351</v>
      </c>
    </row>
    <row r="150" spans="1:120" ht="25.5" customHeight="1" x14ac:dyDescent="0.25">
      <c r="A150" s="51">
        <v>147</v>
      </c>
      <c r="B150" s="7">
        <v>2021</v>
      </c>
      <c r="C150" s="11" t="s">
        <v>2352</v>
      </c>
      <c r="D150" s="46" t="s">
        <v>2353</v>
      </c>
      <c r="E150" s="73" t="s">
        <v>832</v>
      </c>
      <c r="G150" s="7" t="s">
        <v>1092</v>
      </c>
      <c r="H150" s="7" t="s">
        <v>1026</v>
      </c>
      <c r="I150" s="7" t="s">
        <v>1027</v>
      </c>
      <c r="J150" s="7" t="s">
        <v>2354</v>
      </c>
      <c r="K150" s="204" t="s">
        <v>2355</v>
      </c>
      <c r="L150" s="7" t="s">
        <v>3119</v>
      </c>
      <c r="M150" s="7" t="s">
        <v>1117</v>
      </c>
      <c r="N150" s="24">
        <v>79938281</v>
      </c>
      <c r="O150" s="41"/>
      <c r="P150" t="s">
        <v>1062</v>
      </c>
      <c r="Q150" s="7" t="s">
        <v>1029</v>
      </c>
      <c r="R150" t="s">
        <v>1356</v>
      </c>
      <c r="T150" s="7"/>
      <c r="U150" s="7"/>
      <c r="V150" s="13"/>
      <c r="W150" s="7"/>
      <c r="X150" s="7"/>
      <c r="Y150" s="7"/>
      <c r="Z150" s="23">
        <v>3045637932</v>
      </c>
      <c r="AA150" s="13">
        <v>0</v>
      </c>
      <c r="AB150" s="35">
        <v>3.5</v>
      </c>
      <c r="AD150" s="28">
        <v>44466</v>
      </c>
      <c r="AE150" s="29">
        <v>44467</v>
      </c>
      <c r="AG150" s="9">
        <v>44207</v>
      </c>
      <c r="AH150" s="148">
        <f t="shared" si="14"/>
        <v>4400000</v>
      </c>
      <c r="AI150" s="147">
        <v>15400000</v>
      </c>
      <c r="AJ150" s="33"/>
      <c r="AK150" s="33"/>
      <c r="AL150" s="92" t="s">
        <v>2356</v>
      </c>
      <c r="AM150" s="148" t="s">
        <v>1083</v>
      </c>
      <c r="AN150" s="7">
        <v>606</v>
      </c>
      <c r="AO150" s="2" t="s">
        <v>2357</v>
      </c>
      <c r="AP150" s="148" t="s">
        <v>2358</v>
      </c>
      <c r="AQ150" s="7" t="s">
        <v>1031</v>
      </c>
      <c r="AR150" s="15" t="s">
        <v>1359</v>
      </c>
      <c r="AS150" s="217">
        <v>5</v>
      </c>
      <c r="AT150" s="7">
        <f>IFERROR(VLOOKUP(AS150,#REF!,2,0), )</f>
        <v>0</v>
      </c>
      <c r="AU150" s="7">
        <v>57</v>
      </c>
      <c r="AV150" s="7">
        <f>IFERROR(VLOOKUP(AU150,#REF!,2,0), )</f>
        <v>0</v>
      </c>
      <c r="AW150" s="7">
        <v>2169</v>
      </c>
      <c r="AX150" s="7">
        <f>IFERROR(VLOOKUP(AW150,#REF!,2,0), )</f>
        <v>0</v>
      </c>
      <c r="AY150" s="13"/>
      <c r="AZ150" s="13"/>
      <c r="BA150" s="13">
        <v>1</v>
      </c>
      <c r="BB150" s="13"/>
      <c r="BC150" s="13"/>
      <c r="BD150" s="13"/>
      <c r="BE150" s="13"/>
      <c r="BF150" s="19">
        <v>44565</v>
      </c>
      <c r="BP150" s="5" t="s">
        <v>1028</v>
      </c>
      <c r="BQ150" s="15">
        <v>1128447239</v>
      </c>
      <c r="BR150" s="2" t="s">
        <v>2359</v>
      </c>
      <c r="CA150" s="147">
        <v>0</v>
      </c>
      <c r="CC150" s="217"/>
      <c r="CD150" s="219"/>
      <c r="CQ150" s="5">
        <f t="shared" si="15"/>
        <v>0</v>
      </c>
      <c r="CR150" s="21">
        <f t="shared" si="12"/>
        <v>0</v>
      </c>
      <c r="CS150" s="21">
        <f t="shared" si="11"/>
        <v>0</v>
      </c>
      <c r="CT150" s="232">
        <v>44208</v>
      </c>
      <c r="CU150" s="5">
        <f t="shared" si="13"/>
        <v>15400000</v>
      </c>
      <c r="CV150" s="5"/>
      <c r="CW150" s="7"/>
      <c r="DF150"/>
      <c r="DG150" s="7" t="s">
        <v>1118</v>
      </c>
      <c r="DH150" s="7" t="s">
        <v>1038</v>
      </c>
      <c r="DJ150" s="7" t="s">
        <v>2191</v>
      </c>
      <c r="DK150" s="7" t="s">
        <v>2341</v>
      </c>
      <c r="DL150" s="37" t="s">
        <v>2360</v>
      </c>
      <c r="DM150" s="37" t="s">
        <v>2361</v>
      </c>
    </row>
    <row r="151" spans="1:120" ht="25.5" customHeight="1" x14ac:dyDescent="0.25">
      <c r="A151" s="51">
        <v>148</v>
      </c>
      <c r="B151" s="7">
        <v>2021</v>
      </c>
      <c r="C151" s="11" t="s">
        <v>2362</v>
      </c>
      <c r="D151" s="46" t="s">
        <v>2363</v>
      </c>
      <c r="E151" s="73" t="s">
        <v>833</v>
      </c>
      <c r="G151" s="7" t="s">
        <v>1092</v>
      </c>
      <c r="H151" s="7" t="s">
        <v>1026</v>
      </c>
      <c r="I151" s="7" t="s">
        <v>1027</v>
      </c>
      <c r="J151" s="7" t="s">
        <v>2364</v>
      </c>
      <c r="K151" s="204" t="s">
        <v>2365</v>
      </c>
      <c r="L151" s="7" t="s">
        <v>3120</v>
      </c>
      <c r="M151" s="7" t="s">
        <v>1117</v>
      </c>
      <c r="N151" s="24">
        <v>79960688</v>
      </c>
      <c r="O151" s="41"/>
      <c r="P151" t="s">
        <v>1062</v>
      </c>
      <c r="Q151" s="7" t="s">
        <v>1029</v>
      </c>
      <c r="R151" t="s">
        <v>2366</v>
      </c>
      <c r="T151" s="7"/>
      <c r="U151" s="7"/>
      <c r="V151" s="13"/>
      <c r="W151" s="7"/>
      <c r="X151" s="7"/>
      <c r="Y151" s="7"/>
      <c r="Z151" s="13">
        <v>3124637879</v>
      </c>
      <c r="AA151" s="13">
        <v>0</v>
      </c>
      <c r="AB151" s="35">
        <v>1</v>
      </c>
      <c r="AC151" s="7"/>
      <c r="AD151" s="28">
        <v>44449</v>
      </c>
      <c r="AE151" s="29">
        <v>44449</v>
      </c>
      <c r="AG151" s="9">
        <v>44478</v>
      </c>
      <c r="AH151" s="148">
        <f t="shared" si="14"/>
        <v>4400000</v>
      </c>
      <c r="AI151" s="147">
        <v>4400000</v>
      </c>
      <c r="AJ151" s="147"/>
      <c r="AK151" s="147"/>
      <c r="AL151" s="92" t="s">
        <v>2367</v>
      </c>
      <c r="AM151" s="148" t="s">
        <v>1083</v>
      </c>
      <c r="AN151" s="7">
        <v>561</v>
      </c>
      <c r="AO151" s="148" t="s">
        <v>2368</v>
      </c>
      <c r="AP151" s="148" t="s">
        <v>2369</v>
      </c>
      <c r="AQ151" s="7" t="s">
        <v>1031</v>
      </c>
      <c r="AR151" s="15" t="s">
        <v>1359</v>
      </c>
      <c r="AS151" s="217">
        <v>5</v>
      </c>
      <c r="AT151" s="7">
        <f>IFERROR(VLOOKUP(AS151,#REF!,2,0), )</f>
        <v>0</v>
      </c>
      <c r="AU151" s="7">
        <v>57</v>
      </c>
      <c r="AV151" s="7">
        <f>IFERROR(VLOOKUP(AU151,#REF!,2,0), )</f>
        <v>0</v>
      </c>
      <c r="AW151" s="7">
        <v>2169</v>
      </c>
      <c r="AX151" s="7">
        <f>IFERROR(VLOOKUP(AW151,#REF!,2,0), )</f>
        <v>0</v>
      </c>
      <c r="AY151" s="13"/>
      <c r="AZ151" s="13"/>
      <c r="BA151" s="13"/>
      <c r="BB151" s="13">
        <v>1</v>
      </c>
      <c r="BC151" s="13"/>
      <c r="BD151" s="13"/>
      <c r="BE151" s="13"/>
      <c r="BI151" s="19">
        <v>44476</v>
      </c>
      <c r="BM151" s="19">
        <v>44484</v>
      </c>
      <c r="BP151" s="5"/>
      <c r="CA151" s="147">
        <v>0</v>
      </c>
      <c r="CC151" s="217"/>
      <c r="CD151" s="219"/>
      <c r="CQ151" s="5">
        <f t="shared" si="15"/>
        <v>0</v>
      </c>
      <c r="CR151" s="21">
        <f t="shared" si="12"/>
        <v>0</v>
      </c>
      <c r="CS151" s="21">
        <f t="shared" si="11"/>
        <v>0</v>
      </c>
      <c r="CT151" s="232">
        <v>44490</v>
      </c>
      <c r="CU151" s="5">
        <f t="shared" si="13"/>
        <v>4400000</v>
      </c>
      <c r="CV151" s="5"/>
      <c r="CW151" s="7"/>
      <c r="DF151"/>
      <c r="DG151" s="7" t="s">
        <v>1118</v>
      </c>
      <c r="DH151" s="7" t="s">
        <v>1038</v>
      </c>
      <c r="DJ151" s="7" t="s">
        <v>2191</v>
      </c>
      <c r="DK151" s="7" t="s">
        <v>2370</v>
      </c>
      <c r="DL151" s="37" t="s">
        <v>2371</v>
      </c>
      <c r="DM151" s="37" t="s">
        <v>2256</v>
      </c>
      <c r="DN151" s="7"/>
      <c r="DO151" s="37"/>
      <c r="DP151" s="37"/>
    </row>
    <row r="152" spans="1:120" ht="25.5" customHeight="1" x14ac:dyDescent="0.25">
      <c r="A152" s="51">
        <v>149</v>
      </c>
      <c r="B152" s="7">
        <v>2021</v>
      </c>
      <c r="C152" s="11" t="s">
        <v>2372</v>
      </c>
      <c r="D152" s="46" t="s">
        <v>2373</v>
      </c>
      <c r="E152" s="73" t="s">
        <v>834</v>
      </c>
      <c r="G152" s="7" t="s">
        <v>1092</v>
      </c>
      <c r="H152" s="7" t="s">
        <v>1026</v>
      </c>
      <c r="I152" s="7" t="s">
        <v>1027</v>
      </c>
      <c r="J152" s="7" t="s">
        <v>2374</v>
      </c>
      <c r="K152" s="204" t="s">
        <v>1116</v>
      </c>
      <c r="L152" s="7" t="s">
        <v>539</v>
      </c>
      <c r="M152" s="7" t="s">
        <v>1117</v>
      </c>
      <c r="N152" s="24">
        <v>1032410529</v>
      </c>
      <c r="O152" s="41"/>
      <c r="P152" t="s">
        <v>1062</v>
      </c>
      <c r="Q152" s="7" t="s">
        <v>1029</v>
      </c>
      <c r="R152" t="s">
        <v>1199</v>
      </c>
      <c r="T152" s="7"/>
      <c r="U152" s="7"/>
      <c r="V152" s="13"/>
      <c r="W152" s="7"/>
      <c r="X152" s="7"/>
      <c r="Y152" s="7"/>
      <c r="Z152" s="13">
        <v>3015769974</v>
      </c>
      <c r="AA152" s="13">
        <v>0</v>
      </c>
      <c r="AB152" s="35">
        <v>3.4</v>
      </c>
      <c r="AD152" s="28">
        <v>44452</v>
      </c>
      <c r="AE152" s="29">
        <v>44452</v>
      </c>
      <c r="AG152" s="9">
        <v>44573</v>
      </c>
      <c r="AH152" s="148">
        <f t="shared" si="14"/>
        <v>2200000</v>
      </c>
      <c r="AI152" s="147">
        <v>7480000</v>
      </c>
      <c r="AJ152" s="147"/>
      <c r="AK152" s="147"/>
      <c r="AL152" s="92" t="s">
        <v>2375</v>
      </c>
      <c r="AM152" s="148" t="s">
        <v>1083</v>
      </c>
      <c r="AN152" s="7">
        <v>564</v>
      </c>
      <c r="AO152" s="148" t="s">
        <v>2376</v>
      </c>
      <c r="AP152" s="148" t="s">
        <v>2331</v>
      </c>
      <c r="AQ152" s="7" t="s">
        <v>1031</v>
      </c>
      <c r="AR152" s="217" t="s">
        <v>1359</v>
      </c>
      <c r="AS152" s="217">
        <v>5</v>
      </c>
      <c r="AT152" s="7">
        <f>IFERROR(VLOOKUP(AS152,#REF!,2,0), )</f>
        <v>0</v>
      </c>
      <c r="AU152" s="7">
        <v>57</v>
      </c>
      <c r="AV152" s="7">
        <f>IFERROR(VLOOKUP(AU152,#REF!,2,0), )</f>
        <v>0</v>
      </c>
      <c r="AW152" s="7">
        <v>2169</v>
      </c>
      <c r="AX152" s="7">
        <f>IFERROR(VLOOKUP(AW152,#REF!,2,0), )</f>
        <v>0</v>
      </c>
      <c r="AY152" s="13"/>
      <c r="AZ152" s="13"/>
      <c r="BA152" s="13"/>
      <c r="BB152" s="13"/>
      <c r="BC152" s="13"/>
      <c r="BD152" s="13"/>
      <c r="BE152" s="13"/>
      <c r="BF152" s="218"/>
      <c r="BG152" s="218"/>
      <c r="BH152" s="218"/>
      <c r="BI152" s="218"/>
      <c r="BJ152" s="218"/>
      <c r="BK152" s="218"/>
      <c r="BL152" s="218"/>
      <c r="BM152" s="218"/>
      <c r="BN152" s="218"/>
      <c r="BO152" s="218"/>
      <c r="BP152" s="5"/>
      <c r="BQ152" s="217"/>
      <c r="BR152" s="148"/>
      <c r="BS152" s="148"/>
      <c r="BT152" s="217"/>
      <c r="BU152" s="148"/>
      <c r="BV152" s="148"/>
      <c r="BW152" s="148"/>
      <c r="BX152" s="148"/>
      <c r="BY152" s="148"/>
      <c r="BZ152" s="217"/>
      <c r="CA152" s="147">
        <v>0</v>
      </c>
      <c r="CB152" s="217"/>
      <c r="CC152" s="217"/>
      <c r="CD152" s="219"/>
      <c r="CE152" s="148"/>
      <c r="CF152" s="148"/>
      <c r="CG152" s="148"/>
      <c r="CH152" s="217"/>
      <c r="CI152" s="217"/>
      <c r="CJ152" s="219"/>
      <c r="CK152" s="148"/>
      <c r="CL152" s="148"/>
      <c r="CM152" s="148"/>
      <c r="CN152" s="148"/>
      <c r="CO152" s="217"/>
      <c r="CP152" s="219"/>
      <c r="CQ152" s="5">
        <f t="shared" si="15"/>
        <v>0</v>
      </c>
      <c r="CR152" s="21">
        <f t="shared" si="12"/>
        <v>0</v>
      </c>
      <c r="CS152" s="21">
        <f t="shared" si="11"/>
        <v>0</v>
      </c>
      <c r="CT152" s="9">
        <v>44573</v>
      </c>
      <c r="CU152" s="5">
        <f t="shared" si="13"/>
        <v>7480000</v>
      </c>
      <c r="CV152" s="5"/>
      <c r="CW152" s="7"/>
      <c r="DF152"/>
      <c r="DG152" s="7" t="s">
        <v>1118</v>
      </c>
      <c r="DH152" s="7" t="s">
        <v>1038</v>
      </c>
      <c r="DJ152" s="7" t="s">
        <v>2191</v>
      </c>
      <c r="DK152" s="7" t="s">
        <v>1120</v>
      </c>
      <c r="DL152" s="37" t="s">
        <v>2377</v>
      </c>
      <c r="DM152" s="37" t="s">
        <v>2351</v>
      </c>
    </row>
    <row r="153" spans="1:120" ht="25.5" customHeight="1" x14ac:dyDescent="0.25">
      <c r="A153" s="51">
        <v>150</v>
      </c>
      <c r="B153" s="7">
        <v>2021</v>
      </c>
      <c r="C153" s="11" t="s">
        <v>2378</v>
      </c>
      <c r="D153" s="46" t="s">
        <v>2379</v>
      </c>
      <c r="E153" s="73" t="s">
        <v>835</v>
      </c>
      <c r="G153" s="7" t="s">
        <v>1092</v>
      </c>
      <c r="H153" s="7" t="s">
        <v>1026</v>
      </c>
      <c r="I153" s="7" t="s">
        <v>1027</v>
      </c>
      <c r="J153" s="7" t="s">
        <v>2380</v>
      </c>
      <c r="K153" s="204" t="s">
        <v>2381</v>
      </c>
      <c r="L153" s="7" t="s">
        <v>3121</v>
      </c>
      <c r="M153" s="7" t="s">
        <v>1117</v>
      </c>
      <c r="N153" s="24">
        <v>40018386</v>
      </c>
      <c r="O153" s="41"/>
      <c r="P153" t="s">
        <v>1143</v>
      </c>
      <c r="Q153" s="7" t="s">
        <v>1029</v>
      </c>
      <c r="R153" t="s">
        <v>1199</v>
      </c>
      <c r="T153" s="7"/>
      <c r="U153" s="7"/>
      <c r="V153" s="13"/>
      <c r="W153" s="7"/>
      <c r="X153" s="7"/>
      <c r="Y153" s="7"/>
      <c r="Z153" s="13">
        <v>3143410221</v>
      </c>
      <c r="AA153" s="13">
        <v>0</v>
      </c>
      <c r="AB153" s="35">
        <v>3.4</v>
      </c>
      <c r="AC153" s="7"/>
      <c r="AD153" s="28">
        <v>44452</v>
      </c>
      <c r="AE153" s="29">
        <v>44453</v>
      </c>
      <c r="AG153" s="9">
        <v>44574</v>
      </c>
      <c r="AH153" s="148">
        <f t="shared" si="14"/>
        <v>2200000</v>
      </c>
      <c r="AI153" s="147">
        <v>7480000</v>
      </c>
      <c r="AJ153" s="147"/>
      <c r="AK153" s="147"/>
      <c r="AL153" s="92" t="s">
        <v>2382</v>
      </c>
      <c r="AM153" s="148" t="s">
        <v>1083</v>
      </c>
      <c r="AN153" s="7">
        <v>566</v>
      </c>
      <c r="AO153" s="148" t="s">
        <v>2383</v>
      </c>
      <c r="AP153" s="148" t="s">
        <v>2384</v>
      </c>
      <c r="AQ153" s="7" t="s">
        <v>1031</v>
      </c>
      <c r="AR153" s="15" t="s">
        <v>1359</v>
      </c>
      <c r="AS153" s="217">
        <v>5</v>
      </c>
      <c r="AT153" s="7">
        <f>IFERROR(VLOOKUP(AS153,#REF!,2,0), )</f>
        <v>0</v>
      </c>
      <c r="AU153" s="7">
        <v>57</v>
      </c>
      <c r="AV153" s="7">
        <f>IFERROR(VLOOKUP(AU153,#REF!,2,0), )</f>
        <v>0</v>
      </c>
      <c r="AW153" s="7">
        <v>2169</v>
      </c>
      <c r="AX153" s="7">
        <f>IFERROR(VLOOKUP(AW153,#REF!,2,0), )</f>
        <v>0</v>
      </c>
      <c r="AY153" s="13"/>
      <c r="AZ153" s="13"/>
      <c r="BA153" s="13">
        <v>1</v>
      </c>
      <c r="BB153" s="13"/>
      <c r="BC153" s="13"/>
      <c r="BD153" s="13"/>
      <c r="BE153" s="13"/>
      <c r="BF153" s="218">
        <v>44470</v>
      </c>
      <c r="BG153" s="218"/>
      <c r="BH153" s="218"/>
      <c r="BI153" s="218"/>
      <c r="BJ153" s="218"/>
      <c r="BK153" s="218"/>
      <c r="BL153" s="218"/>
      <c r="BM153" s="218"/>
      <c r="BN153" s="218"/>
      <c r="BO153" s="218"/>
      <c r="BP153" s="5" t="s">
        <v>1028</v>
      </c>
      <c r="BQ153" s="217">
        <v>52847381</v>
      </c>
      <c r="BR153" s="148" t="s">
        <v>2385</v>
      </c>
      <c r="BS153" s="148"/>
      <c r="BT153" s="217"/>
      <c r="BU153" s="148"/>
      <c r="BV153" s="148"/>
      <c r="BW153" s="148"/>
      <c r="BX153" s="148"/>
      <c r="BY153" s="148"/>
      <c r="BZ153" s="217"/>
      <c r="CA153" s="147">
        <v>0</v>
      </c>
      <c r="CB153" s="217"/>
      <c r="CC153" s="217"/>
      <c r="CD153" s="219"/>
      <c r="CE153" s="148"/>
      <c r="CF153" s="148"/>
      <c r="CG153" s="148"/>
      <c r="CH153" s="217"/>
      <c r="CI153" s="217"/>
      <c r="CJ153" s="219"/>
      <c r="CK153" s="148"/>
      <c r="CL153" s="148"/>
      <c r="CM153" s="148"/>
      <c r="CN153" s="148"/>
      <c r="CO153" s="217"/>
      <c r="CP153" s="219"/>
      <c r="CQ153" s="5">
        <f t="shared" si="15"/>
        <v>0</v>
      </c>
      <c r="CR153" s="21">
        <f t="shared" si="12"/>
        <v>0</v>
      </c>
      <c r="CS153" s="21">
        <f t="shared" si="11"/>
        <v>0</v>
      </c>
      <c r="CT153" s="232">
        <v>44574</v>
      </c>
      <c r="CU153" s="5">
        <f t="shared" si="13"/>
        <v>7480000</v>
      </c>
      <c r="CV153" s="5"/>
      <c r="CW153" s="7"/>
      <c r="DF153"/>
      <c r="DG153" s="7" t="s">
        <v>1118</v>
      </c>
      <c r="DH153" s="7" t="s">
        <v>1038</v>
      </c>
      <c r="DJ153" s="7" t="s">
        <v>2191</v>
      </c>
      <c r="DK153" s="7" t="s">
        <v>1120</v>
      </c>
      <c r="DL153" s="37" t="s">
        <v>2386</v>
      </c>
      <c r="DM153" s="37" t="s">
        <v>2333</v>
      </c>
    </row>
    <row r="154" spans="1:120" ht="25.5" customHeight="1" x14ac:dyDescent="0.25">
      <c r="A154" s="51">
        <v>151</v>
      </c>
      <c r="B154" s="7">
        <v>2021</v>
      </c>
      <c r="C154" s="11" t="s">
        <v>2387</v>
      </c>
      <c r="D154" s="46" t="s">
        <v>2388</v>
      </c>
      <c r="E154" s="73" t="s">
        <v>836</v>
      </c>
      <c r="G154" s="7" t="s">
        <v>1092</v>
      </c>
      <c r="H154" s="7" t="s">
        <v>1026</v>
      </c>
      <c r="I154" s="7" t="s">
        <v>1027</v>
      </c>
      <c r="J154" s="7" t="s">
        <v>2389</v>
      </c>
      <c r="K154" s="204" t="s">
        <v>2390</v>
      </c>
      <c r="L154" s="7" t="s">
        <v>3122</v>
      </c>
      <c r="M154" s="7" t="s">
        <v>1117</v>
      </c>
      <c r="N154" s="24">
        <v>19330389</v>
      </c>
      <c r="O154" s="41"/>
      <c r="P154" t="s">
        <v>1062</v>
      </c>
      <c r="Q154" s="7" t="s">
        <v>1029</v>
      </c>
      <c r="R154" t="s">
        <v>2366</v>
      </c>
      <c r="T154" s="7"/>
      <c r="U154" s="7"/>
      <c r="V154" s="13"/>
      <c r="W154" s="7"/>
      <c r="X154" s="7"/>
      <c r="Y154" s="7"/>
      <c r="Z154" s="13">
        <v>3157133587</v>
      </c>
      <c r="AA154" s="13">
        <v>0</v>
      </c>
      <c r="AB154" s="35">
        <v>3</v>
      </c>
      <c r="AD154" s="28">
        <v>44454</v>
      </c>
      <c r="AE154" s="29">
        <v>44456</v>
      </c>
      <c r="AG154" s="9">
        <v>44911</v>
      </c>
      <c r="AH154" s="148">
        <f t="shared" si="14"/>
        <v>2200000</v>
      </c>
      <c r="AI154" s="147">
        <v>6600000</v>
      </c>
      <c r="AJ154" s="147"/>
      <c r="AK154" s="147"/>
      <c r="AL154" s="92" t="s">
        <v>2391</v>
      </c>
      <c r="AM154" s="148" t="s">
        <v>1083</v>
      </c>
      <c r="AN154" s="7">
        <v>573</v>
      </c>
      <c r="AO154" s="148" t="s">
        <v>2392</v>
      </c>
      <c r="AP154" s="148" t="s">
        <v>2349</v>
      </c>
      <c r="AQ154" s="7" t="s">
        <v>1031</v>
      </c>
      <c r="AR154" s="217" t="s">
        <v>1590</v>
      </c>
      <c r="AS154" s="217">
        <v>5</v>
      </c>
      <c r="AT154" s="7">
        <f>IFERROR(VLOOKUP(AS154,#REF!,2,0), )</f>
        <v>0</v>
      </c>
      <c r="AU154" s="7">
        <v>55</v>
      </c>
      <c r="AV154" s="7">
        <f>IFERROR(VLOOKUP(AU154,#REF!,2,0), )</f>
        <v>0</v>
      </c>
      <c r="AW154" s="7">
        <v>2158</v>
      </c>
      <c r="AX154" s="7">
        <f>IFERROR(VLOOKUP(AW154,#REF!,2,0), )</f>
        <v>0</v>
      </c>
      <c r="AY154" s="13"/>
      <c r="AZ154" s="13"/>
      <c r="BA154" s="13"/>
      <c r="BB154" s="13"/>
      <c r="BC154" s="13"/>
      <c r="BD154" s="13"/>
      <c r="BE154" s="13"/>
      <c r="BF154" s="218"/>
      <c r="BG154" s="218"/>
      <c r="BH154" s="218"/>
      <c r="BI154" s="218"/>
      <c r="BJ154" s="218"/>
      <c r="BK154" s="218"/>
      <c r="BL154" s="218"/>
      <c r="BM154" s="218"/>
      <c r="BN154" s="218"/>
      <c r="BO154" s="218"/>
      <c r="BP154" s="5"/>
      <c r="BQ154" s="217"/>
      <c r="BR154" s="148"/>
      <c r="BS154" s="148"/>
      <c r="BT154" s="217"/>
      <c r="BU154" s="148"/>
      <c r="BV154" s="148"/>
      <c r="BW154" s="148"/>
      <c r="BX154" s="148"/>
      <c r="BY154" s="148"/>
      <c r="BZ154" s="217"/>
      <c r="CA154" s="147">
        <v>0</v>
      </c>
      <c r="CB154" s="217"/>
      <c r="CC154" s="217"/>
      <c r="CD154" s="219"/>
      <c r="CE154" s="148"/>
      <c r="CF154" s="148"/>
      <c r="CG154" s="148"/>
      <c r="CH154" s="217"/>
      <c r="CI154" s="217"/>
      <c r="CJ154" s="219"/>
      <c r="CK154" s="148"/>
      <c r="CL154" s="148"/>
      <c r="CM154" s="148"/>
      <c r="CN154" s="148"/>
      <c r="CO154" s="217"/>
      <c r="CP154" s="219"/>
      <c r="CQ154" s="5">
        <f t="shared" si="15"/>
        <v>0</v>
      </c>
      <c r="CR154" s="21">
        <f t="shared" si="12"/>
        <v>0</v>
      </c>
      <c r="CS154" s="21">
        <f t="shared" ref="CS154:CS217" si="16">CC154+CI154+CO154</f>
        <v>0</v>
      </c>
      <c r="CT154" s="9">
        <v>44911</v>
      </c>
      <c r="CU154" s="5">
        <f t="shared" si="13"/>
        <v>6600000</v>
      </c>
      <c r="CV154" s="5"/>
      <c r="CW154" s="7"/>
      <c r="DF154"/>
      <c r="DG154" s="7" t="s">
        <v>1118</v>
      </c>
      <c r="DH154" s="7" t="s">
        <v>1038</v>
      </c>
      <c r="DJ154" s="7" t="s">
        <v>1204</v>
      </c>
    </row>
    <row r="155" spans="1:120" ht="25.5" customHeight="1" x14ac:dyDescent="0.25">
      <c r="A155" s="51">
        <v>152</v>
      </c>
      <c r="B155" s="7">
        <v>2021</v>
      </c>
      <c r="C155" s="11" t="s">
        <v>2393</v>
      </c>
      <c r="D155" s="46" t="s">
        <v>2394</v>
      </c>
      <c r="E155" s="73" t="s">
        <v>837</v>
      </c>
      <c r="G155" s="7" t="s">
        <v>1092</v>
      </c>
      <c r="H155" s="7" t="s">
        <v>1026</v>
      </c>
      <c r="I155" s="7" t="s">
        <v>1027</v>
      </c>
      <c r="J155" s="7" t="s">
        <v>2395</v>
      </c>
      <c r="K155" s="204" t="s">
        <v>2396</v>
      </c>
      <c r="L155" s="7" t="s">
        <v>3123</v>
      </c>
      <c r="M155" s="7" t="s">
        <v>1117</v>
      </c>
      <c r="N155" s="24">
        <v>49797897</v>
      </c>
      <c r="O155" s="41"/>
      <c r="P155" t="s">
        <v>1133</v>
      </c>
      <c r="Q155" s="7" t="s">
        <v>1029</v>
      </c>
      <c r="R155" t="s">
        <v>2397</v>
      </c>
      <c r="T155" s="7"/>
      <c r="U155" s="7"/>
      <c r="V155" s="13"/>
      <c r="W155" s="7"/>
      <c r="X155" s="7"/>
      <c r="Y155" s="7"/>
      <c r="Z155" s="13">
        <v>3214921311</v>
      </c>
      <c r="AA155" s="13">
        <v>0</v>
      </c>
      <c r="AB155" s="35">
        <v>3</v>
      </c>
      <c r="AC155" s="7"/>
      <c r="AD155" s="28">
        <v>44463</v>
      </c>
      <c r="AE155" s="29">
        <v>44464</v>
      </c>
      <c r="AG155" s="9">
        <v>44554</v>
      </c>
      <c r="AH155" s="148">
        <f t="shared" si="14"/>
        <v>4400000</v>
      </c>
      <c r="AI155" s="147">
        <v>13200000</v>
      </c>
      <c r="AJ155" s="33"/>
      <c r="AK155" s="33"/>
      <c r="AL155" s="92" t="s">
        <v>2398</v>
      </c>
      <c r="AM155" s="148" t="s">
        <v>1083</v>
      </c>
      <c r="AN155" s="7">
        <v>596</v>
      </c>
      <c r="AO155" s="148" t="s">
        <v>2399</v>
      </c>
      <c r="AP155" s="148" t="s">
        <v>2400</v>
      </c>
      <c r="AQ155" s="7" t="s">
        <v>1031</v>
      </c>
      <c r="AR155" s="15" t="s">
        <v>1359</v>
      </c>
      <c r="AS155" s="217">
        <v>5</v>
      </c>
      <c r="AT155" s="7">
        <f>IFERROR(VLOOKUP(AS155,#REF!,2,0), )</f>
        <v>0</v>
      </c>
      <c r="AU155" s="7">
        <v>57</v>
      </c>
      <c r="AV155" s="7">
        <f>IFERROR(VLOOKUP(AU155,#REF!,2,0), )</f>
        <v>0</v>
      </c>
      <c r="AW155" s="7">
        <v>2169</v>
      </c>
      <c r="AX155" s="7">
        <f>IFERROR(VLOOKUP(AW155,#REF!,2,0), )</f>
        <v>0</v>
      </c>
      <c r="AY155" s="13"/>
      <c r="AZ155" s="13"/>
      <c r="BA155" s="13"/>
      <c r="BB155" s="13"/>
      <c r="BC155" s="13"/>
      <c r="BD155" s="13"/>
      <c r="BE155" s="13"/>
      <c r="BP155" s="5"/>
      <c r="CA155" s="33">
        <v>0</v>
      </c>
      <c r="CQ155" s="5">
        <f t="shared" si="15"/>
        <v>0</v>
      </c>
      <c r="CR155" s="21">
        <f t="shared" si="12"/>
        <v>0</v>
      </c>
      <c r="CS155" s="21">
        <f t="shared" si="16"/>
        <v>0</v>
      </c>
      <c r="CT155" s="9">
        <v>44554</v>
      </c>
      <c r="CU155" s="5">
        <f t="shared" si="13"/>
        <v>13200000</v>
      </c>
      <c r="CV155" s="5"/>
      <c r="CW155" s="7"/>
      <c r="DF155"/>
      <c r="DG155" s="7" t="s">
        <v>1118</v>
      </c>
      <c r="DH155" s="7" t="s">
        <v>1038</v>
      </c>
      <c r="DJ155" s="7" t="s">
        <v>2191</v>
      </c>
      <c r="DK155" s="7" t="s">
        <v>1120</v>
      </c>
      <c r="DL155" s="37" t="s">
        <v>2401</v>
      </c>
      <c r="DM155" s="37" t="s">
        <v>2317</v>
      </c>
    </row>
    <row r="156" spans="1:120" ht="25.5" customHeight="1" x14ac:dyDescent="0.25">
      <c r="A156" s="51">
        <v>153</v>
      </c>
      <c r="B156" s="7">
        <v>2021</v>
      </c>
      <c r="C156" s="11" t="s">
        <v>2402</v>
      </c>
      <c r="D156" s="46" t="s">
        <v>2403</v>
      </c>
      <c r="E156" s="73" t="s">
        <v>838</v>
      </c>
      <c r="G156" s="7" t="s">
        <v>1092</v>
      </c>
      <c r="H156" s="7" t="s">
        <v>1026</v>
      </c>
      <c r="I156" s="7" t="s">
        <v>1027</v>
      </c>
      <c r="J156" s="7" t="s">
        <v>2404</v>
      </c>
      <c r="K156" s="204" t="s">
        <v>2405</v>
      </c>
      <c r="L156" s="7" t="s">
        <v>3124</v>
      </c>
      <c r="M156" s="7" t="s">
        <v>1117</v>
      </c>
      <c r="N156" s="24">
        <v>1014206003</v>
      </c>
      <c r="O156" s="41"/>
      <c r="P156" t="s">
        <v>1062</v>
      </c>
      <c r="Q156" s="7" t="s">
        <v>1029</v>
      </c>
      <c r="R156" t="s">
        <v>2406</v>
      </c>
      <c r="T156" s="7"/>
      <c r="U156" s="7"/>
      <c r="V156" s="13"/>
      <c r="W156" s="7"/>
      <c r="X156" s="7"/>
      <c r="Y156" s="7"/>
      <c r="Z156" s="13">
        <v>3202832574</v>
      </c>
      <c r="AA156" s="13">
        <v>0</v>
      </c>
      <c r="AB156" s="35">
        <v>4</v>
      </c>
      <c r="AD156" s="28">
        <v>44454</v>
      </c>
      <c r="AE156" s="29">
        <v>44456</v>
      </c>
      <c r="AG156" s="9">
        <v>44577</v>
      </c>
      <c r="AH156" s="148">
        <f t="shared" si="14"/>
        <v>2200000</v>
      </c>
      <c r="AI156" s="147">
        <v>8800000</v>
      </c>
      <c r="AJ156" s="147"/>
      <c r="AK156" s="147"/>
      <c r="AL156" s="92" t="s">
        <v>2407</v>
      </c>
      <c r="AM156" s="148" t="s">
        <v>1083</v>
      </c>
      <c r="AN156" s="7">
        <v>576</v>
      </c>
      <c r="AO156" s="148" t="s">
        <v>2408</v>
      </c>
      <c r="AP156" s="148" t="s">
        <v>2349</v>
      </c>
      <c r="AQ156" s="7" t="s">
        <v>1031</v>
      </c>
      <c r="AR156" s="217" t="s">
        <v>1453</v>
      </c>
      <c r="AS156" s="217">
        <v>3</v>
      </c>
      <c r="AT156" s="7">
        <f>IFERROR(VLOOKUP(AS156,#REF!,2,0), )</f>
        <v>0</v>
      </c>
      <c r="AU156" s="7">
        <v>43</v>
      </c>
      <c r="AV156" s="7">
        <f>IFERROR(VLOOKUP(AU156,#REF!,2,0), )</f>
        <v>0</v>
      </c>
      <c r="AW156" s="7">
        <v>2164</v>
      </c>
      <c r="AX156" s="7">
        <f>IFERROR(VLOOKUP(AW156,#REF!,2,0), )</f>
        <v>0</v>
      </c>
      <c r="AY156" s="13"/>
      <c r="AZ156" s="13"/>
      <c r="BA156" s="13"/>
      <c r="BB156" s="13"/>
      <c r="BC156" s="13"/>
      <c r="BD156" s="13"/>
      <c r="BE156" s="13"/>
      <c r="BF156" s="218"/>
      <c r="BG156" s="218"/>
      <c r="BH156" s="218"/>
      <c r="BI156" s="218"/>
      <c r="BJ156" s="218"/>
      <c r="BK156" s="218"/>
      <c r="BL156" s="218"/>
      <c r="BM156" s="218"/>
      <c r="BN156" s="218"/>
      <c r="BO156" s="218"/>
      <c r="BP156" s="5"/>
      <c r="BQ156" s="217"/>
      <c r="BR156" s="148"/>
      <c r="BS156" s="148"/>
      <c r="BT156" s="217"/>
      <c r="BU156" s="148"/>
      <c r="BV156" s="148"/>
      <c r="BW156" s="148"/>
      <c r="BX156" s="148"/>
      <c r="BY156" s="148"/>
      <c r="BZ156" s="217"/>
      <c r="CA156" s="147">
        <v>0</v>
      </c>
      <c r="CB156" s="217"/>
      <c r="CC156" s="217"/>
      <c r="CD156" s="219"/>
      <c r="CE156" s="148"/>
      <c r="CF156" s="148"/>
      <c r="CG156" s="148"/>
      <c r="CH156" s="217"/>
      <c r="CI156" s="217"/>
      <c r="CJ156" s="219"/>
      <c r="CK156" s="148"/>
      <c r="CL156" s="148"/>
      <c r="CM156" s="148"/>
      <c r="CN156" s="148"/>
      <c r="CO156" s="217"/>
      <c r="CP156" s="219"/>
      <c r="CQ156" s="5">
        <f t="shared" si="15"/>
        <v>0</v>
      </c>
      <c r="CR156" s="21">
        <f t="shared" si="12"/>
        <v>0</v>
      </c>
      <c r="CS156" s="21">
        <f t="shared" si="16"/>
        <v>0</v>
      </c>
      <c r="CT156" s="9">
        <v>44577</v>
      </c>
      <c r="CU156" s="5">
        <f t="shared" si="13"/>
        <v>8800000</v>
      </c>
      <c r="CV156" s="5"/>
      <c r="CW156" s="7"/>
      <c r="DF156"/>
      <c r="DG156" s="7" t="s">
        <v>1118</v>
      </c>
      <c r="DH156" s="7" t="s">
        <v>1038</v>
      </c>
      <c r="DJ156" s="7" t="s">
        <v>1119</v>
      </c>
      <c r="DK156" s="7" t="s">
        <v>1049</v>
      </c>
      <c r="DL156" s="37" t="s">
        <v>2409</v>
      </c>
      <c r="DM156" s="37" t="s">
        <v>2351</v>
      </c>
    </row>
    <row r="157" spans="1:120" ht="25.5" customHeight="1" x14ac:dyDescent="0.25">
      <c r="A157" s="51">
        <v>154</v>
      </c>
      <c r="B157" s="7">
        <v>2021</v>
      </c>
      <c r="C157" s="11" t="s">
        <v>2410</v>
      </c>
      <c r="D157" s="46" t="s">
        <v>2411</v>
      </c>
      <c r="E157" s="73" t="s">
        <v>839</v>
      </c>
      <c r="G157" s="7" t="s">
        <v>1092</v>
      </c>
      <c r="H157" s="7" t="s">
        <v>1026</v>
      </c>
      <c r="I157" s="7" t="s">
        <v>1027</v>
      </c>
      <c r="J157" s="7" t="s">
        <v>2412</v>
      </c>
      <c r="K157" s="204" t="s">
        <v>1067</v>
      </c>
      <c r="L157" s="7" t="s">
        <v>563</v>
      </c>
      <c r="M157" s="7" t="s">
        <v>1117</v>
      </c>
      <c r="N157" s="24">
        <v>72282962</v>
      </c>
      <c r="O157" s="41"/>
      <c r="P157" t="s">
        <v>1126</v>
      </c>
      <c r="Q157" s="7" t="s">
        <v>1029</v>
      </c>
      <c r="R157" t="s">
        <v>2413</v>
      </c>
      <c r="T157" s="7"/>
      <c r="U157" s="7"/>
      <c r="V157" s="13"/>
      <c r="W157" s="7"/>
      <c r="X157" s="7"/>
      <c r="Y157" s="7"/>
      <c r="Z157" s="13">
        <v>3163340702</v>
      </c>
      <c r="AA157" s="13">
        <v>0</v>
      </c>
      <c r="AB157" s="35">
        <v>4</v>
      </c>
      <c r="AC157" s="7"/>
      <c r="AD157" s="28">
        <v>44454</v>
      </c>
      <c r="AE157" s="29">
        <v>44456</v>
      </c>
      <c r="AG157" s="9">
        <v>44577</v>
      </c>
      <c r="AH157" s="148">
        <f t="shared" si="14"/>
        <v>2200000</v>
      </c>
      <c r="AI157" s="147">
        <v>8800000</v>
      </c>
      <c r="AJ157" s="33"/>
      <c r="AK157" s="33"/>
      <c r="AL157" s="92" t="s">
        <v>2414</v>
      </c>
      <c r="AM157" s="148" t="s">
        <v>1083</v>
      </c>
      <c r="AN157" s="7">
        <v>574</v>
      </c>
      <c r="AO157" s="148" t="s">
        <v>2415</v>
      </c>
      <c r="AP157" s="148" t="s">
        <v>2349</v>
      </c>
      <c r="AQ157" s="7" t="s">
        <v>1031</v>
      </c>
      <c r="AR157" s="15" t="s">
        <v>1453</v>
      </c>
      <c r="AS157" s="217">
        <v>3</v>
      </c>
      <c r="AT157" s="7">
        <f>IFERROR(VLOOKUP(AS157,#REF!,2,0), )</f>
        <v>0</v>
      </c>
      <c r="AU157" s="7">
        <v>43</v>
      </c>
      <c r="AV157" s="7">
        <f>IFERROR(VLOOKUP(AU157,#REF!,2,0), )</f>
        <v>0</v>
      </c>
      <c r="AW157" s="7">
        <v>2164</v>
      </c>
      <c r="AX157" s="7">
        <f>IFERROR(VLOOKUP(AW157,#REF!,2,0), )</f>
        <v>0</v>
      </c>
      <c r="AY157" s="13"/>
      <c r="AZ157" s="13"/>
      <c r="BA157" s="13"/>
      <c r="BB157" s="13"/>
      <c r="BC157" s="13"/>
      <c r="BD157" s="13"/>
      <c r="BE157" s="13"/>
      <c r="BP157" s="5"/>
      <c r="CA157" s="33">
        <v>0</v>
      </c>
      <c r="CQ157" s="5">
        <f t="shared" si="15"/>
        <v>0</v>
      </c>
      <c r="CR157" s="21">
        <f t="shared" si="12"/>
        <v>0</v>
      </c>
      <c r="CS157" s="21">
        <f t="shared" si="16"/>
        <v>0</v>
      </c>
      <c r="CT157" s="9">
        <v>44577</v>
      </c>
      <c r="CU157" s="5">
        <f t="shared" si="13"/>
        <v>8800000</v>
      </c>
      <c r="CV157" s="5"/>
      <c r="CW157" s="7"/>
      <c r="DF157"/>
      <c r="DG157" s="7" t="s">
        <v>1118</v>
      </c>
      <c r="DH157" s="7" t="s">
        <v>1038</v>
      </c>
      <c r="DJ157" s="7" t="s">
        <v>1119</v>
      </c>
      <c r="DK157" s="7" t="s">
        <v>1049</v>
      </c>
      <c r="DL157" s="37" t="s">
        <v>2409</v>
      </c>
      <c r="DM157" s="37" t="s">
        <v>2351</v>
      </c>
    </row>
    <row r="158" spans="1:120" ht="25.5" customHeight="1" x14ac:dyDescent="0.25">
      <c r="A158" s="51">
        <v>155</v>
      </c>
      <c r="B158" s="7">
        <v>2021</v>
      </c>
      <c r="C158" s="11" t="s">
        <v>2416</v>
      </c>
      <c r="D158" s="46" t="s">
        <v>2417</v>
      </c>
      <c r="E158" s="73" t="s">
        <v>840</v>
      </c>
      <c r="G158" s="7" t="s">
        <v>1092</v>
      </c>
      <c r="H158" s="7" t="s">
        <v>1026</v>
      </c>
      <c r="I158" s="7" t="s">
        <v>1027</v>
      </c>
      <c r="J158" s="7" t="s">
        <v>2418</v>
      </c>
      <c r="K158" s="204" t="s">
        <v>2419</v>
      </c>
      <c r="L158" s="7" t="s">
        <v>3125</v>
      </c>
      <c r="M158" s="7" t="s">
        <v>1117</v>
      </c>
      <c r="N158" s="24">
        <v>79380264</v>
      </c>
      <c r="O158" s="41"/>
      <c r="P158" t="s">
        <v>2420</v>
      </c>
      <c r="Q158" s="7" t="s">
        <v>1029</v>
      </c>
      <c r="R158" t="s">
        <v>2421</v>
      </c>
      <c r="T158" s="7"/>
      <c r="U158" s="7"/>
      <c r="V158" s="13"/>
      <c r="W158" s="7"/>
      <c r="X158" s="7"/>
      <c r="Y158" s="7"/>
      <c r="Z158" s="13">
        <v>3103243426</v>
      </c>
      <c r="AA158" s="13">
        <v>0</v>
      </c>
      <c r="AB158" s="35">
        <v>4</v>
      </c>
      <c r="AD158" s="28">
        <v>44454</v>
      </c>
      <c r="AE158" s="29">
        <v>44456</v>
      </c>
      <c r="AG158" s="9">
        <v>44577</v>
      </c>
      <c r="AH158" s="148">
        <f t="shared" si="14"/>
        <v>2200000</v>
      </c>
      <c r="AI158" s="147">
        <v>8800000</v>
      </c>
      <c r="AJ158" s="33"/>
      <c r="AK158" s="33"/>
      <c r="AL158" s="92" t="s">
        <v>2422</v>
      </c>
      <c r="AM158" s="148" t="s">
        <v>1083</v>
      </c>
      <c r="AN158" s="7">
        <v>575</v>
      </c>
      <c r="AO158" s="148" t="s">
        <v>2423</v>
      </c>
      <c r="AP158" s="148" t="s">
        <v>2349</v>
      </c>
      <c r="AQ158" s="7" t="s">
        <v>1031</v>
      </c>
      <c r="AR158" s="15" t="s">
        <v>1453</v>
      </c>
      <c r="AS158" s="217">
        <v>3</v>
      </c>
      <c r="AT158" s="7">
        <f>IFERROR(VLOOKUP(AS158,#REF!,2,0), )</f>
        <v>0</v>
      </c>
      <c r="AU158" s="7">
        <v>43</v>
      </c>
      <c r="AV158" s="7">
        <f>IFERROR(VLOOKUP(AU158,#REF!,2,0), )</f>
        <v>0</v>
      </c>
      <c r="AW158" s="7">
        <v>2164</v>
      </c>
      <c r="AX158" s="7">
        <f>IFERROR(VLOOKUP(AW158,#REF!,2,0), )</f>
        <v>0</v>
      </c>
      <c r="AY158" s="13"/>
      <c r="AZ158" s="13"/>
      <c r="BA158" s="13"/>
      <c r="BB158" s="13"/>
      <c r="BC158" s="13"/>
      <c r="BD158" s="13"/>
      <c r="BE158" s="13"/>
      <c r="BP158" s="5"/>
      <c r="CA158" s="33">
        <v>0</v>
      </c>
      <c r="CQ158" s="5">
        <f t="shared" si="15"/>
        <v>0</v>
      </c>
      <c r="CR158" s="21">
        <f t="shared" si="12"/>
        <v>0</v>
      </c>
      <c r="CS158" s="21">
        <f t="shared" si="16"/>
        <v>0</v>
      </c>
      <c r="CT158" s="9">
        <v>44577</v>
      </c>
      <c r="CU158" s="5">
        <f t="shared" si="13"/>
        <v>8800000</v>
      </c>
      <c r="CV158" s="5"/>
      <c r="CW158" s="7"/>
      <c r="DF158"/>
      <c r="DG158" s="7" t="s">
        <v>1118</v>
      </c>
      <c r="DH158" s="7" t="s">
        <v>1038</v>
      </c>
      <c r="DJ158" s="7" t="s">
        <v>1119</v>
      </c>
      <c r="DK158" s="7" t="s">
        <v>1049</v>
      </c>
      <c r="DL158" s="37" t="s">
        <v>2409</v>
      </c>
      <c r="DM158" s="37" t="s">
        <v>2351</v>
      </c>
    </row>
    <row r="159" spans="1:120" ht="25.5" customHeight="1" x14ac:dyDescent="0.25">
      <c r="A159" s="36">
        <v>156</v>
      </c>
      <c r="B159" s="7">
        <v>2021</v>
      </c>
      <c r="C159" s="11" t="s">
        <v>2424</v>
      </c>
      <c r="D159" s="46" t="s">
        <v>2425</v>
      </c>
      <c r="E159" s="91" t="s">
        <v>2426</v>
      </c>
      <c r="G159" s="7" t="s">
        <v>1097</v>
      </c>
      <c r="H159" s="7" t="s">
        <v>1026</v>
      </c>
      <c r="I159" s="7" t="s">
        <v>1096</v>
      </c>
      <c r="J159" s="7" t="s">
        <v>2427</v>
      </c>
      <c r="K159" s="204" t="s">
        <v>1174</v>
      </c>
      <c r="L159" s="7" t="s">
        <v>688</v>
      </c>
      <c r="M159" s="7" t="s">
        <v>1054</v>
      </c>
      <c r="N159" s="24">
        <v>800091076</v>
      </c>
      <c r="O159" s="41">
        <v>0</v>
      </c>
      <c r="Q159" s="7" t="s">
        <v>1055</v>
      </c>
      <c r="R159" s="7" t="s">
        <v>1161</v>
      </c>
      <c r="S159" s="7"/>
      <c r="T159" s="7" t="s">
        <v>2428</v>
      </c>
      <c r="U159" s="7"/>
      <c r="V159" s="13"/>
      <c r="W159" s="7"/>
      <c r="X159" s="7"/>
      <c r="Y159" s="7"/>
      <c r="Z159" s="13"/>
      <c r="AA159" s="13"/>
      <c r="AB159" s="35">
        <v>11</v>
      </c>
      <c r="AC159" s="7"/>
      <c r="AD159" s="28">
        <v>44453</v>
      </c>
      <c r="AE159" s="29">
        <v>44453</v>
      </c>
      <c r="AG159" s="9">
        <v>44785</v>
      </c>
      <c r="AH159" s="148">
        <f t="shared" si="14"/>
        <v>91299716.818181813</v>
      </c>
      <c r="AI159" s="147">
        <v>1004296885</v>
      </c>
      <c r="AJ159" s="33"/>
      <c r="AK159" s="33"/>
      <c r="AL159" s="92"/>
      <c r="AM159" s="148"/>
      <c r="AN159" s="7"/>
      <c r="AO159" s="148"/>
      <c r="AP159" s="148"/>
      <c r="AQ159" s="7" t="s">
        <v>1031</v>
      </c>
      <c r="AS159" s="217"/>
      <c r="AT159" s="7">
        <f>IFERROR(VLOOKUP(AS159,#REF!,2,0), )</f>
        <v>0</v>
      </c>
      <c r="AU159" s="7">
        <v>6</v>
      </c>
      <c r="AV159" s="7">
        <f>IFERROR(VLOOKUP(AU159,#REF!,2,0), )</f>
        <v>0</v>
      </c>
      <c r="AW159" s="7">
        <v>2094</v>
      </c>
      <c r="AX159" s="7">
        <f>IFERROR(VLOOKUP(AW159,#REF!,2,0), )</f>
        <v>0</v>
      </c>
      <c r="AY159" s="13"/>
      <c r="AZ159" s="13">
        <v>1</v>
      </c>
      <c r="BA159" s="13"/>
      <c r="BB159" s="13"/>
      <c r="BC159" s="13"/>
      <c r="BD159" s="13"/>
      <c r="BE159" s="13"/>
      <c r="BP159" s="5"/>
      <c r="CA159" s="33">
        <v>0</v>
      </c>
      <c r="CB159" s="15">
        <v>2</v>
      </c>
      <c r="CC159" s="15">
        <v>19</v>
      </c>
      <c r="CD159" s="49">
        <v>44865</v>
      </c>
      <c r="CQ159" s="5">
        <f t="shared" si="15"/>
        <v>0</v>
      </c>
      <c r="CR159" s="21">
        <f t="shared" si="12"/>
        <v>2</v>
      </c>
      <c r="CS159" s="21">
        <f t="shared" si="16"/>
        <v>19</v>
      </c>
      <c r="CT159" s="232">
        <v>44865</v>
      </c>
      <c r="CU159" s="5">
        <f t="shared" si="13"/>
        <v>1004296885</v>
      </c>
      <c r="CV159" s="5"/>
      <c r="CW159" s="7"/>
      <c r="DF159"/>
      <c r="DK159" s="7" t="s">
        <v>1057</v>
      </c>
      <c r="DL159" s="37" t="s">
        <v>2429</v>
      </c>
      <c r="DM159" s="37" t="s">
        <v>2430</v>
      </c>
    </row>
    <row r="160" spans="1:120" ht="25.5" customHeight="1" x14ac:dyDescent="0.25">
      <c r="A160" s="51">
        <v>157</v>
      </c>
      <c r="B160" s="7">
        <v>2021</v>
      </c>
      <c r="C160" s="11" t="s">
        <v>2431</v>
      </c>
      <c r="D160" s="46" t="s">
        <v>2432</v>
      </c>
      <c r="E160" s="73" t="s">
        <v>841</v>
      </c>
      <c r="G160" s="7" t="s">
        <v>1092</v>
      </c>
      <c r="H160" s="7" t="s">
        <v>1026</v>
      </c>
      <c r="I160" s="7" t="s">
        <v>1027</v>
      </c>
      <c r="J160" s="7" t="s">
        <v>2433</v>
      </c>
      <c r="K160" s="204" t="s">
        <v>1039</v>
      </c>
      <c r="L160" s="7" t="s">
        <v>615</v>
      </c>
      <c r="M160" s="7" t="s">
        <v>1117</v>
      </c>
      <c r="N160" s="24">
        <v>51898458</v>
      </c>
      <c r="O160" s="41"/>
      <c r="P160" s="7" t="s">
        <v>1062</v>
      </c>
      <c r="Q160" s="7" t="s">
        <v>1029</v>
      </c>
      <c r="R160" t="s">
        <v>1210</v>
      </c>
      <c r="S160" t="s">
        <v>1032</v>
      </c>
      <c r="T160" s="7"/>
      <c r="U160" s="7"/>
      <c r="V160" s="13"/>
      <c r="W160" s="7"/>
      <c r="X160" s="7"/>
      <c r="Y160" s="7"/>
      <c r="Z160" s="13">
        <v>3013337582</v>
      </c>
      <c r="AA160" s="13">
        <v>0</v>
      </c>
      <c r="AB160" s="35">
        <v>4</v>
      </c>
      <c r="AD160" s="28">
        <v>44455</v>
      </c>
      <c r="AE160" s="29">
        <v>44456</v>
      </c>
      <c r="AG160" s="9">
        <v>44577</v>
      </c>
      <c r="AH160" s="148">
        <f t="shared" si="14"/>
        <v>6500000</v>
      </c>
      <c r="AI160" s="147">
        <v>26000000</v>
      </c>
      <c r="AJ160" s="147"/>
      <c r="AK160" s="147"/>
      <c r="AL160" s="92" t="s">
        <v>2434</v>
      </c>
      <c r="AM160" s="148" t="s">
        <v>1083</v>
      </c>
      <c r="AN160" s="7">
        <v>577</v>
      </c>
      <c r="AO160" s="148" t="s">
        <v>2435</v>
      </c>
      <c r="AP160" s="148" t="s">
        <v>2349</v>
      </c>
      <c r="AQ160" s="7" t="s">
        <v>1031</v>
      </c>
      <c r="AR160" s="227" t="s">
        <v>1359</v>
      </c>
      <c r="AS160" s="217">
        <v>5</v>
      </c>
      <c r="AT160" s="7">
        <f>IFERROR(VLOOKUP(AS160,#REF!,2,0), )</f>
        <v>0</v>
      </c>
      <c r="AU160" s="7">
        <v>57</v>
      </c>
      <c r="AV160" s="7">
        <f>IFERROR(VLOOKUP(AU160,#REF!,2,0), )</f>
        <v>0</v>
      </c>
      <c r="AW160" s="7">
        <v>2169</v>
      </c>
      <c r="AX160" s="7">
        <f>IFERROR(VLOOKUP(AW160,#REF!,2,0), )</f>
        <v>0</v>
      </c>
      <c r="AY160" s="13"/>
      <c r="AZ160" s="13"/>
      <c r="BA160" s="13"/>
      <c r="BB160" s="13"/>
      <c r="BC160" s="13"/>
      <c r="BD160" s="13"/>
      <c r="BE160" s="13"/>
      <c r="BF160" s="218"/>
      <c r="BG160" s="218"/>
      <c r="BH160" s="218"/>
      <c r="BI160" s="218"/>
      <c r="BJ160" s="218"/>
      <c r="BK160" s="218"/>
      <c r="BL160" s="218"/>
      <c r="BM160" s="218"/>
      <c r="BN160" s="218"/>
      <c r="BO160" s="218"/>
      <c r="BP160" s="5"/>
      <c r="BQ160" s="217"/>
      <c r="BR160" s="148"/>
      <c r="BS160" s="148"/>
      <c r="BT160" s="217"/>
      <c r="BU160" s="148"/>
      <c r="BV160" s="148"/>
      <c r="BW160" s="148"/>
      <c r="BX160" s="148"/>
      <c r="BY160" s="148"/>
      <c r="BZ160" s="217"/>
      <c r="CA160" s="147">
        <v>0</v>
      </c>
      <c r="CB160" s="217"/>
      <c r="CC160" s="217"/>
      <c r="CD160" s="219"/>
      <c r="CE160" s="148"/>
      <c r="CF160" s="148"/>
      <c r="CG160" s="148"/>
      <c r="CH160" s="217"/>
      <c r="CI160" s="217"/>
      <c r="CJ160" s="219"/>
      <c r="CK160" s="148"/>
      <c r="CL160" s="148"/>
      <c r="CM160" s="148"/>
      <c r="CN160" s="148"/>
      <c r="CO160" s="217"/>
      <c r="CP160" s="219"/>
      <c r="CQ160" s="5">
        <f t="shared" si="15"/>
        <v>0</v>
      </c>
      <c r="CR160" s="21">
        <f t="shared" si="12"/>
        <v>0</v>
      </c>
      <c r="CS160" s="21">
        <f t="shared" si="16"/>
        <v>0</v>
      </c>
      <c r="CT160" s="9">
        <v>44577</v>
      </c>
      <c r="CU160" s="5">
        <f t="shared" si="13"/>
        <v>26000000</v>
      </c>
      <c r="CV160" s="5"/>
      <c r="CW160" s="7"/>
      <c r="DF160"/>
      <c r="DG160" s="7" t="s">
        <v>1118</v>
      </c>
      <c r="DH160" s="7" t="s">
        <v>1038</v>
      </c>
      <c r="DJ160" s="7" t="s">
        <v>1204</v>
      </c>
      <c r="DK160" s="7" t="s">
        <v>2436</v>
      </c>
      <c r="DL160" s="37" t="s">
        <v>1121</v>
      </c>
    </row>
    <row r="161" spans="1:117" ht="25.5" customHeight="1" x14ac:dyDescent="0.25">
      <c r="A161" s="51">
        <v>158</v>
      </c>
      <c r="B161" s="7">
        <v>2021</v>
      </c>
      <c r="C161" s="11" t="s">
        <v>2437</v>
      </c>
      <c r="D161" s="46" t="s">
        <v>2438</v>
      </c>
      <c r="E161" s="73" t="s">
        <v>842</v>
      </c>
      <c r="G161" s="7" t="s">
        <v>1092</v>
      </c>
      <c r="H161" s="7" t="s">
        <v>1026</v>
      </c>
      <c r="I161" s="7" t="s">
        <v>1027</v>
      </c>
      <c r="J161" s="7" t="s">
        <v>2439</v>
      </c>
      <c r="K161" s="204" t="s">
        <v>1041</v>
      </c>
      <c r="L161" s="7" t="s">
        <v>542</v>
      </c>
      <c r="M161" s="7" t="s">
        <v>1117</v>
      </c>
      <c r="N161" s="24">
        <v>39540981</v>
      </c>
      <c r="O161" s="41"/>
      <c r="P161" s="7" t="s">
        <v>1062</v>
      </c>
      <c r="Q161" s="7" t="s">
        <v>1029</v>
      </c>
      <c r="R161" s="35" t="s">
        <v>1199</v>
      </c>
      <c r="S161" s="35"/>
      <c r="T161" s="7"/>
      <c r="U161" s="7"/>
      <c r="V161" s="13"/>
      <c r="W161" s="7"/>
      <c r="X161" s="7"/>
      <c r="Y161" s="7"/>
      <c r="Z161" s="13">
        <v>3114992778</v>
      </c>
      <c r="AA161" s="13">
        <v>0</v>
      </c>
      <c r="AB161" s="35">
        <v>4</v>
      </c>
      <c r="AC161" s="7">
        <v>0</v>
      </c>
      <c r="AD161" s="28">
        <v>44455</v>
      </c>
      <c r="AE161" s="29">
        <v>44456</v>
      </c>
      <c r="AG161" s="9">
        <v>44577</v>
      </c>
      <c r="AH161" s="148">
        <f t="shared" si="14"/>
        <v>2630000</v>
      </c>
      <c r="AI161" s="147">
        <v>10520000</v>
      </c>
      <c r="AJ161" s="147"/>
      <c r="AK161" s="147"/>
      <c r="AL161" s="92" t="s">
        <v>2440</v>
      </c>
      <c r="AM161" s="7" t="s">
        <v>1083</v>
      </c>
      <c r="AN161" s="7">
        <v>579</v>
      </c>
      <c r="AO161" s="7" t="s">
        <v>2441</v>
      </c>
      <c r="AP161" s="148" t="s">
        <v>2349</v>
      </c>
      <c r="AQ161" s="7" t="s">
        <v>1031</v>
      </c>
      <c r="AR161" s="217" t="s">
        <v>1203</v>
      </c>
      <c r="AS161" s="13">
        <v>5</v>
      </c>
      <c r="AT161" s="7">
        <f>IFERROR(VLOOKUP(AS161,#REF!,2,0), )</f>
        <v>0</v>
      </c>
      <c r="AU161" s="7">
        <v>57</v>
      </c>
      <c r="AV161" s="7">
        <f>IFERROR(VLOOKUP(AU161,#REF!,2,0), )</f>
        <v>0</v>
      </c>
      <c r="AW161" s="7">
        <v>2169</v>
      </c>
      <c r="AX161" s="7">
        <f>IFERROR(VLOOKUP(AW161,#REF!,2,0), )</f>
        <v>0</v>
      </c>
      <c r="AY161" s="13"/>
      <c r="AZ161" s="13"/>
      <c r="BA161" s="13"/>
      <c r="BB161" s="13"/>
      <c r="BC161" s="13"/>
      <c r="BD161" s="13"/>
      <c r="BE161" s="13"/>
      <c r="BF161" s="218"/>
      <c r="BG161" s="218"/>
      <c r="BH161" s="218"/>
      <c r="BI161" s="218"/>
      <c r="BJ161" s="218"/>
      <c r="BK161" s="218"/>
      <c r="BL161" s="218"/>
      <c r="BM161" s="218"/>
      <c r="BN161" s="218"/>
      <c r="BO161" s="218"/>
      <c r="BP161" s="5"/>
      <c r="BQ161" s="217"/>
      <c r="BR161" s="148"/>
      <c r="BS161" s="148"/>
      <c r="BT161" s="217"/>
      <c r="BU161" s="148"/>
      <c r="BV161" s="148"/>
      <c r="BW161" s="148"/>
      <c r="BX161" s="148"/>
      <c r="BY161" s="148"/>
      <c r="BZ161" s="217"/>
      <c r="CA161" s="147">
        <v>0</v>
      </c>
      <c r="CB161" s="217"/>
      <c r="CC161" s="217"/>
      <c r="CD161" s="219"/>
      <c r="CE161" s="148"/>
      <c r="CF161" s="148"/>
      <c r="CG161" s="148"/>
      <c r="CH161" s="217"/>
      <c r="CI161" s="217"/>
      <c r="CJ161" s="219"/>
      <c r="CK161" s="148"/>
      <c r="CL161" s="148"/>
      <c r="CM161" s="148"/>
      <c r="CN161" s="148"/>
      <c r="CO161" s="217"/>
      <c r="CP161" s="219"/>
      <c r="CQ161" s="5">
        <f t="shared" si="15"/>
        <v>0</v>
      </c>
      <c r="CR161" s="21">
        <f t="shared" si="12"/>
        <v>0</v>
      </c>
      <c r="CS161" s="21">
        <f t="shared" si="16"/>
        <v>0</v>
      </c>
      <c r="CT161" s="9">
        <v>44577</v>
      </c>
      <c r="CU161" s="5">
        <f t="shared" si="13"/>
        <v>10520000</v>
      </c>
      <c r="CV161" s="5"/>
      <c r="CW161" s="7"/>
      <c r="DF161"/>
      <c r="DG161" s="7" t="s">
        <v>1118</v>
      </c>
      <c r="DH161" s="7" t="s">
        <v>1038</v>
      </c>
      <c r="DJ161" s="7" t="s">
        <v>1204</v>
      </c>
      <c r="DK161" s="7" t="s">
        <v>1120</v>
      </c>
      <c r="DL161" s="37" t="s">
        <v>2442</v>
      </c>
      <c r="DM161" s="37" t="s">
        <v>2351</v>
      </c>
    </row>
    <row r="162" spans="1:117" ht="25.5" customHeight="1" x14ac:dyDescent="0.25">
      <c r="A162" s="51">
        <v>159</v>
      </c>
      <c r="B162" s="7">
        <v>2021</v>
      </c>
      <c r="C162" s="11" t="s">
        <v>2443</v>
      </c>
      <c r="D162" s="46" t="s">
        <v>2444</v>
      </c>
      <c r="E162" s="73" t="s">
        <v>843</v>
      </c>
      <c r="G162" s="7" t="s">
        <v>1092</v>
      </c>
      <c r="H162" s="7" t="s">
        <v>1026</v>
      </c>
      <c r="I162" s="7" t="s">
        <v>1027</v>
      </c>
      <c r="J162" s="7" t="s">
        <v>2445</v>
      </c>
      <c r="K162" s="204" t="s">
        <v>1131</v>
      </c>
      <c r="L162" s="7" t="s">
        <v>591</v>
      </c>
      <c r="M162" s="7" t="s">
        <v>1117</v>
      </c>
      <c r="N162" s="24">
        <v>52499398</v>
      </c>
      <c r="O162" s="41"/>
      <c r="P162" s="7" t="s">
        <v>1062</v>
      </c>
      <c r="Q162" s="7" t="s">
        <v>1029</v>
      </c>
      <c r="R162" t="s">
        <v>2397</v>
      </c>
      <c r="T162" s="7"/>
      <c r="U162" s="7"/>
      <c r="V162" s="13"/>
      <c r="W162" s="7"/>
      <c r="X162" s="7"/>
      <c r="Y162" s="7"/>
      <c r="Z162" s="13">
        <v>7022601</v>
      </c>
      <c r="AA162" s="13">
        <v>0</v>
      </c>
      <c r="AB162" s="35">
        <v>4</v>
      </c>
      <c r="AD162" s="28">
        <v>44455</v>
      </c>
      <c r="AE162" s="29">
        <v>44456</v>
      </c>
      <c r="AG162" s="9">
        <v>44577</v>
      </c>
      <c r="AH162" s="148">
        <f t="shared" si="14"/>
        <v>4400000</v>
      </c>
      <c r="AI162" s="147">
        <v>17600000</v>
      </c>
      <c r="AJ162" s="33"/>
      <c r="AK162" s="33"/>
      <c r="AL162" s="92" t="s">
        <v>2446</v>
      </c>
      <c r="AM162" s="7" t="s">
        <v>1083</v>
      </c>
      <c r="AN162" s="7">
        <v>578</v>
      </c>
      <c r="AO162" s="148" t="s">
        <v>2447</v>
      </c>
      <c r="AP162" s="148" t="s">
        <v>2349</v>
      </c>
      <c r="AQ162" s="7" t="s">
        <v>1031</v>
      </c>
      <c r="AR162" s="15" t="s">
        <v>1359</v>
      </c>
      <c r="AS162" s="217">
        <v>5</v>
      </c>
      <c r="AT162" s="7">
        <f>IFERROR(VLOOKUP(AS162,#REF!,2,0), )</f>
        <v>0</v>
      </c>
      <c r="AU162" s="7">
        <v>57</v>
      </c>
      <c r="AV162" s="7">
        <f>IFERROR(VLOOKUP(AU162,#REF!,2,0), )</f>
        <v>0</v>
      </c>
      <c r="AW162" s="7">
        <v>2169</v>
      </c>
      <c r="AX162" s="7">
        <f>IFERROR(VLOOKUP(AW162,#REF!,2,0), )</f>
        <v>0</v>
      </c>
      <c r="AY162" s="13"/>
      <c r="AZ162" s="13"/>
      <c r="BA162" s="13"/>
      <c r="BB162" s="13"/>
      <c r="BC162" s="13"/>
      <c r="BD162" s="13"/>
      <c r="BE162" s="13"/>
      <c r="BP162" s="5"/>
      <c r="CA162" s="33">
        <v>0</v>
      </c>
      <c r="CQ162" s="5">
        <f t="shared" si="15"/>
        <v>0</v>
      </c>
      <c r="CR162" s="21">
        <f t="shared" si="12"/>
        <v>0</v>
      </c>
      <c r="CS162" s="21">
        <f t="shared" si="16"/>
        <v>0</v>
      </c>
      <c r="CT162" s="9">
        <v>44577</v>
      </c>
      <c r="CU162" s="5">
        <f t="shared" si="13"/>
        <v>17600000</v>
      </c>
      <c r="CV162" s="5"/>
      <c r="CW162" s="7"/>
      <c r="DF162"/>
      <c r="DG162" s="7" t="s">
        <v>1118</v>
      </c>
      <c r="DH162" s="7" t="s">
        <v>1038</v>
      </c>
      <c r="DJ162" s="7" t="s">
        <v>1204</v>
      </c>
      <c r="DK162" s="7" t="s">
        <v>1241</v>
      </c>
      <c r="DL162" s="37" t="s">
        <v>2448</v>
      </c>
      <c r="DM162" s="37" t="s">
        <v>2351</v>
      </c>
    </row>
    <row r="163" spans="1:117" ht="25.5" customHeight="1" x14ac:dyDescent="0.25">
      <c r="A163" s="51">
        <v>160</v>
      </c>
      <c r="B163" s="7">
        <v>2021</v>
      </c>
      <c r="C163" s="11" t="s">
        <v>2449</v>
      </c>
      <c r="D163" s="46" t="s">
        <v>2450</v>
      </c>
      <c r="E163" s="73" t="s">
        <v>844</v>
      </c>
      <c r="G163" s="7" t="s">
        <v>1092</v>
      </c>
      <c r="H163" s="7" t="s">
        <v>1026</v>
      </c>
      <c r="I163" s="7" t="s">
        <v>1027</v>
      </c>
      <c r="J163" s="7" t="s">
        <v>2451</v>
      </c>
      <c r="K163" s="204" t="s">
        <v>1043</v>
      </c>
      <c r="L163" s="7" t="s">
        <v>544</v>
      </c>
      <c r="M163" s="7" t="s">
        <v>1117</v>
      </c>
      <c r="N163" s="24">
        <v>12210415</v>
      </c>
      <c r="O163" s="41"/>
      <c r="P163" t="s">
        <v>1521</v>
      </c>
      <c r="Q163" s="7" t="s">
        <v>1029</v>
      </c>
      <c r="R163" s="35" t="s">
        <v>1199</v>
      </c>
      <c r="T163" s="7"/>
      <c r="U163" s="7"/>
      <c r="V163" s="13"/>
      <c r="W163" s="7"/>
      <c r="X163" s="7"/>
      <c r="Y163" s="7"/>
      <c r="Z163" s="23">
        <v>3123019996</v>
      </c>
      <c r="AA163" s="13">
        <v>0</v>
      </c>
      <c r="AB163" s="35">
        <v>4</v>
      </c>
      <c r="AC163" s="7"/>
      <c r="AD163" s="28">
        <v>44456</v>
      </c>
      <c r="AE163" s="29">
        <v>44457</v>
      </c>
      <c r="AG163" s="9">
        <v>44578</v>
      </c>
      <c r="AH163" s="148">
        <f t="shared" si="14"/>
        <v>2200000</v>
      </c>
      <c r="AI163" s="147">
        <v>8800000</v>
      </c>
      <c r="AJ163" s="33"/>
      <c r="AK163" s="33"/>
      <c r="AL163" s="92" t="s">
        <v>2452</v>
      </c>
      <c r="AM163" s="7" t="s">
        <v>1083</v>
      </c>
      <c r="AN163" s="7">
        <v>582</v>
      </c>
      <c r="AO163" s="148" t="s">
        <v>2453</v>
      </c>
      <c r="AP163" s="148" t="s">
        <v>2349</v>
      </c>
      <c r="AQ163" s="7" t="s">
        <v>1031</v>
      </c>
      <c r="AR163" s="15" t="s">
        <v>1359</v>
      </c>
      <c r="AS163" s="217">
        <v>5</v>
      </c>
      <c r="AT163" s="7">
        <f>IFERROR(VLOOKUP(AS163,#REF!,2,0), )</f>
        <v>0</v>
      </c>
      <c r="AU163" s="7">
        <v>57</v>
      </c>
      <c r="AV163" s="7">
        <f>IFERROR(VLOOKUP(AU163,#REF!,2,0), )</f>
        <v>0</v>
      </c>
      <c r="AW163" s="7">
        <v>2169</v>
      </c>
      <c r="AX163" s="7">
        <f>IFERROR(VLOOKUP(AW163,#REF!,2,0), )</f>
        <v>0</v>
      </c>
      <c r="AY163" s="13"/>
      <c r="AZ163" s="13"/>
      <c r="BA163" s="13"/>
      <c r="BB163" s="13"/>
      <c r="BC163" s="13"/>
      <c r="BD163" s="13"/>
      <c r="BE163" s="13"/>
      <c r="BP163" s="5"/>
      <c r="CA163" s="147">
        <v>0</v>
      </c>
      <c r="CC163" s="217"/>
      <c r="CD163" s="219"/>
      <c r="CQ163" s="5">
        <f t="shared" si="15"/>
        <v>0</v>
      </c>
      <c r="CR163" s="21">
        <f t="shared" si="12"/>
        <v>0</v>
      </c>
      <c r="CS163" s="21">
        <f t="shared" si="16"/>
        <v>0</v>
      </c>
      <c r="CT163" s="232">
        <v>44578</v>
      </c>
      <c r="CU163" s="5">
        <f t="shared" si="13"/>
        <v>8800000</v>
      </c>
      <c r="CV163" s="5"/>
      <c r="CW163" s="7"/>
      <c r="DF163"/>
      <c r="DG163" s="7" t="s">
        <v>1118</v>
      </c>
      <c r="DH163" s="7" t="s">
        <v>1038</v>
      </c>
      <c r="DJ163" s="7" t="s">
        <v>1204</v>
      </c>
      <c r="DK163" s="7" t="s">
        <v>1120</v>
      </c>
      <c r="DL163" s="37" t="s">
        <v>2442</v>
      </c>
      <c r="DM163" s="37" t="s">
        <v>2351</v>
      </c>
    </row>
    <row r="164" spans="1:117" ht="25.5" customHeight="1" x14ac:dyDescent="0.25">
      <c r="A164" s="51">
        <v>161</v>
      </c>
      <c r="B164" s="7">
        <v>2021</v>
      </c>
      <c r="C164" s="11" t="s">
        <v>2454</v>
      </c>
      <c r="D164" s="46" t="s">
        <v>2455</v>
      </c>
      <c r="E164" s="73" t="s">
        <v>845</v>
      </c>
      <c r="G164" s="7" t="s">
        <v>1092</v>
      </c>
      <c r="H164" s="7" t="s">
        <v>1026</v>
      </c>
      <c r="I164" s="7" t="s">
        <v>1027</v>
      </c>
      <c r="J164" s="7" t="s">
        <v>2456</v>
      </c>
      <c r="K164" s="204" t="s">
        <v>2457</v>
      </c>
      <c r="L164" s="7" t="s">
        <v>3126</v>
      </c>
      <c r="M164" s="7" t="s">
        <v>1117</v>
      </c>
      <c r="N164" s="24">
        <v>13485659</v>
      </c>
      <c r="O164" s="41"/>
      <c r="P164" t="s">
        <v>1105</v>
      </c>
      <c r="Q164" s="7" t="s">
        <v>1029</v>
      </c>
      <c r="R164" s="35" t="s">
        <v>1199</v>
      </c>
      <c r="T164" s="7"/>
      <c r="U164" s="7"/>
      <c r="V164" s="13"/>
      <c r="W164" s="7"/>
      <c r="X164" s="7"/>
      <c r="Y164" s="7"/>
      <c r="Z164" s="13">
        <v>3115340005</v>
      </c>
      <c r="AA164" s="13">
        <v>0</v>
      </c>
      <c r="AB164" s="35">
        <v>3.5</v>
      </c>
      <c r="AD164" s="28">
        <v>44466</v>
      </c>
      <c r="AE164" s="29">
        <v>44466</v>
      </c>
      <c r="AG164" s="9">
        <v>44571</v>
      </c>
      <c r="AH164" s="148">
        <f t="shared" si="14"/>
        <v>2500000</v>
      </c>
      <c r="AI164" s="147">
        <v>8750000</v>
      </c>
      <c r="AJ164" s="33"/>
      <c r="AK164" s="33"/>
      <c r="AL164" s="92" t="s">
        <v>2458</v>
      </c>
      <c r="AM164" s="7" t="s">
        <v>1083</v>
      </c>
      <c r="AN164" s="7">
        <v>602</v>
      </c>
      <c r="AO164" s="148" t="s">
        <v>2459</v>
      </c>
      <c r="AP164" s="148" t="s">
        <v>2460</v>
      </c>
      <c r="AQ164" s="7" t="s">
        <v>1031</v>
      </c>
      <c r="AR164" s="15" t="s">
        <v>1359</v>
      </c>
      <c r="AS164" s="217">
        <v>5</v>
      </c>
      <c r="AT164" s="7">
        <f>IFERROR(VLOOKUP(AS164,#REF!,2,0), )</f>
        <v>0</v>
      </c>
      <c r="AU164" s="7">
        <v>57</v>
      </c>
      <c r="AV164" s="7">
        <f>IFERROR(VLOOKUP(AU164,#REF!,2,0), )</f>
        <v>0</v>
      </c>
      <c r="AW164" s="7">
        <v>2169</v>
      </c>
      <c r="AX164" s="7">
        <f>IFERROR(VLOOKUP(AW164,#REF!,2,0), )</f>
        <v>0</v>
      </c>
      <c r="AY164" s="13"/>
      <c r="AZ164" s="13"/>
      <c r="BA164" s="13"/>
      <c r="BB164" s="13"/>
      <c r="BC164" s="13"/>
      <c r="BD164" s="13"/>
      <c r="BE164" s="13"/>
      <c r="BP164" s="5"/>
      <c r="CA164" s="147">
        <v>0</v>
      </c>
      <c r="CC164" s="217"/>
      <c r="CD164" s="219"/>
      <c r="CQ164" s="5">
        <f t="shared" si="15"/>
        <v>0</v>
      </c>
      <c r="CR164" s="21">
        <f t="shared" si="12"/>
        <v>0</v>
      </c>
      <c r="CS164" s="21">
        <f t="shared" si="16"/>
        <v>0</v>
      </c>
      <c r="CT164" s="9">
        <v>44571</v>
      </c>
      <c r="CU164" s="5">
        <f t="shared" si="13"/>
        <v>8750000</v>
      </c>
      <c r="CV164" s="5"/>
      <c r="CW164" s="7"/>
      <c r="DF164"/>
      <c r="DG164" s="7" t="s">
        <v>1118</v>
      </c>
      <c r="DH164" s="7" t="s">
        <v>1038</v>
      </c>
      <c r="DJ164" s="7" t="s">
        <v>1204</v>
      </c>
      <c r="DK164" s="7" t="s">
        <v>2461</v>
      </c>
      <c r="DL164" s="37" t="s">
        <v>2462</v>
      </c>
      <c r="DM164" s="37" t="s">
        <v>2463</v>
      </c>
    </row>
    <row r="165" spans="1:117" ht="25.5" customHeight="1" x14ac:dyDescent="0.25">
      <c r="A165" s="51">
        <v>162</v>
      </c>
      <c r="B165" s="7">
        <v>2021</v>
      </c>
      <c r="C165" s="11" t="s">
        <v>2464</v>
      </c>
      <c r="D165" s="46" t="s">
        <v>2465</v>
      </c>
      <c r="E165" s="73" t="s">
        <v>846</v>
      </c>
      <c r="G165" s="7" t="s">
        <v>1092</v>
      </c>
      <c r="H165" s="7" t="s">
        <v>1026</v>
      </c>
      <c r="I165" s="7" t="s">
        <v>1027</v>
      </c>
      <c r="J165" s="7" t="s">
        <v>2466</v>
      </c>
      <c r="K165" s="204" t="s">
        <v>1104</v>
      </c>
      <c r="L165" s="7" t="s">
        <v>599</v>
      </c>
      <c r="M165" s="7" t="s">
        <v>1117</v>
      </c>
      <c r="N165" s="24">
        <v>1033783025</v>
      </c>
      <c r="O165" s="41"/>
      <c r="P165" s="7" t="s">
        <v>1062</v>
      </c>
      <c r="Q165" s="7" t="s">
        <v>1029</v>
      </c>
      <c r="R165" t="s">
        <v>2467</v>
      </c>
      <c r="T165" s="7"/>
      <c r="U165" s="7"/>
      <c r="V165" s="13"/>
      <c r="W165" s="7"/>
      <c r="X165" s="7"/>
      <c r="Y165" s="7"/>
      <c r="Z165" s="13">
        <v>3164368139</v>
      </c>
      <c r="AA165" s="13">
        <v>0</v>
      </c>
      <c r="AB165" s="35">
        <v>4</v>
      </c>
      <c r="AC165" s="7"/>
      <c r="AD165" s="28">
        <v>44456</v>
      </c>
      <c r="AE165" s="29">
        <v>44457</v>
      </c>
      <c r="AG165" s="9">
        <v>44578</v>
      </c>
      <c r="AH165" s="148">
        <f t="shared" si="14"/>
        <v>2630000</v>
      </c>
      <c r="AI165" s="147">
        <v>10520000</v>
      </c>
      <c r="AJ165" s="147"/>
      <c r="AK165" s="147"/>
      <c r="AL165" s="92" t="s">
        <v>2468</v>
      </c>
      <c r="AM165" s="7" t="s">
        <v>1083</v>
      </c>
      <c r="AN165" s="7">
        <v>583</v>
      </c>
      <c r="AO165" s="148" t="s">
        <v>2469</v>
      </c>
      <c r="AP165" s="148" t="s">
        <v>2349</v>
      </c>
      <c r="AQ165" s="7" t="s">
        <v>1031</v>
      </c>
      <c r="AR165" s="217" t="s">
        <v>1359</v>
      </c>
      <c r="AS165" s="217">
        <v>5</v>
      </c>
      <c r="AT165" s="7">
        <f>IFERROR(VLOOKUP(AS165,#REF!,2,0), )</f>
        <v>0</v>
      </c>
      <c r="AU165" s="7">
        <v>57</v>
      </c>
      <c r="AV165" s="7">
        <f>IFERROR(VLOOKUP(AU165,#REF!,2,0), )</f>
        <v>0</v>
      </c>
      <c r="AW165" s="7">
        <v>2169</v>
      </c>
      <c r="AX165" s="7">
        <f>IFERROR(VLOOKUP(AW165,#REF!,2,0), )</f>
        <v>0</v>
      </c>
      <c r="AY165" s="13"/>
      <c r="AZ165" s="13"/>
      <c r="BA165" s="13"/>
      <c r="BB165" s="13"/>
      <c r="BC165" s="13"/>
      <c r="BD165" s="13"/>
      <c r="BE165" s="13"/>
      <c r="BF165" s="218"/>
      <c r="BG165" s="218"/>
      <c r="BH165" s="218"/>
      <c r="BI165" s="218"/>
      <c r="BJ165" s="218"/>
      <c r="BK165" s="218"/>
      <c r="BL165" s="218"/>
      <c r="BM165" s="218"/>
      <c r="BN165" s="218"/>
      <c r="BO165" s="218"/>
      <c r="BP165" s="5"/>
      <c r="BQ165" s="217"/>
      <c r="BR165" s="148"/>
      <c r="BS165" s="148"/>
      <c r="BT165" s="217"/>
      <c r="BU165" s="148"/>
      <c r="BV165" s="148"/>
      <c r="BW165" s="148"/>
      <c r="BX165" s="148"/>
      <c r="BY165" s="148"/>
      <c r="BZ165" s="217"/>
      <c r="CA165" s="147">
        <v>0</v>
      </c>
      <c r="CB165" s="217"/>
      <c r="CC165" s="217"/>
      <c r="CD165" s="219"/>
      <c r="CE165" s="148"/>
      <c r="CF165" s="148"/>
      <c r="CG165" s="148"/>
      <c r="CH165" s="217"/>
      <c r="CI165" s="217"/>
      <c r="CJ165" s="219"/>
      <c r="CK165" s="148"/>
      <c r="CL165" s="148"/>
      <c r="CM165" s="148"/>
      <c r="CN165" s="148"/>
      <c r="CO165" s="217"/>
      <c r="CP165" s="219"/>
      <c r="CQ165" s="5">
        <f t="shared" si="15"/>
        <v>0</v>
      </c>
      <c r="CR165" s="21">
        <f t="shared" si="12"/>
        <v>0</v>
      </c>
      <c r="CS165" s="21">
        <f t="shared" si="16"/>
        <v>0</v>
      </c>
      <c r="CT165" s="232">
        <v>44578</v>
      </c>
      <c r="CU165" s="5">
        <f t="shared" si="13"/>
        <v>10520000</v>
      </c>
      <c r="CV165" s="5"/>
      <c r="CW165" s="7"/>
      <c r="DF165"/>
      <c r="DG165" s="7" t="s">
        <v>1118</v>
      </c>
      <c r="DH165" s="7" t="s">
        <v>1038</v>
      </c>
      <c r="DJ165" s="7" t="s">
        <v>1204</v>
      </c>
      <c r="DK165" s="7" t="s">
        <v>1120</v>
      </c>
      <c r="DL165" s="37" t="s">
        <v>2442</v>
      </c>
      <c r="DM165" s="37" t="s">
        <v>2351</v>
      </c>
    </row>
    <row r="166" spans="1:117" ht="25.5" customHeight="1" x14ac:dyDescent="0.25">
      <c r="A166" s="36">
        <v>163</v>
      </c>
      <c r="B166" s="7">
        <v>2021</v>
      </c>
      <c r="C166" s="11" t="s">
        <v>2470</v>
      </c>
      <c r="D166" s="46" t="s">
        <v>2471</v>
      </c>
      <c r="E166" s="73" t="s">
        <v>847</v>
      </c>
      <c r="G166" s="7" t="s">
        <v>1092</v>
      </c>
      <c r="H166" s="7" t="s">
        <v>1026</v>
      </c>
      <c r="I166" s="7" t="s">
        <v>1027</v>
      </c>
      <c r="J166" s="7" t="s">
        <v>2472</v>
      </c>
      <c r="K166" s="204" t="s">
        <v>2473</v>
      </c>
      <c r="L166" s="7" t="s">
        <v>3127</v>
      </c>
      <c r="M166" s="7" t="s">
        <v>1054</v>
      </c>
      <c r="N166" s="24">
        <v>860008582</v>
      </c>
      <c r="O166" s="41">
        <v>1</v>
      </c>
      <c r="Q166" s="7" t="s">
        <v>1055</v>
      </c>
      <c r="R166" s="7" t="s">
        <v>1161</v>
      </c>
      <c r="S166" s="7"/>
      <c r="T166" s="7"/>
      <c r="U166" s="7"/>
      <c r="V166" s="13"/>
      <c r="W166" s="7"/>
      <c r="X166" s="7"/>
      <c r="Y166" s="7"/>
      <c r="Z166" s="13"/>
      <c r="AA166" s="13"/>
      <c r="AB166" s="35">
        <v>4.5</v>
      </c>
      <c r="AD166" s="28">
        <v>44462</v>
      </c>
      <c r="AE166" s="29">
        <v>44482</v>
      </c>
      <c r="AG166" s="232">
        <v>44526</v>
      </c>
      <c r="AH166" s="148">
        <f t="shared" si="14"/>
        <v>10154666.666666666</v>
      </c>
      <c r="AI166" s="147">
        <v>45696000</v>
      </c>
      <c r="AJ166" s="147"/>
      <c r="AK166" s="147"/>
      <c r="AL166" s="92"/>
      <c r="AM166" s="148"/>
      <c r="AN166" s="7"/>
      <c r="AO166" s="148"/>
      <c r="AP166" s="148"/>
      <c r="AQ166" s="7" t="s">
        <v>1031</v>
      </c>
      <c r="AS166" s="217"/>
      <c r="AT166" s="7">
        <f>IFERROR(VLOOKUP(AS166,#REF!,2,0), )</f>
        <v>0</v>
      </c>
      <c r="AU166" s="7">
        <v>57</v>
      </c>
      <c r="AV166" s="7">
        <f>IFERROR(VLOOKUP(AU166,#REF!,2,0), )</f>
        <v>0</v>
      </c>
      <c r="AW166" s="7">
        <v>2169</v>
      </c>
      <c r="AX166" s="7">
        <f>IFERROR(VLOOKUP(AW166,#REF!,2,0), )</f>
        <v>0</v>
      </c>
      <c r="AY166" s="13"/>
      <c r="AZ166" s="13"/>
      <c r="BA166" s="13"/>
      <c r="BB166" s="13"/>
      <c r="BC166" s="13"/>
      <c r="BD166" s="13"/>
      <c r="BE166" s="13"/>
      <c r="BP166" s="5"/>
      <c r="CA166" s="33">
        <v>0</v>
      </c>
      <c r="CQ166" s="5">
        <f t="shared" si="15"/>
        <v>0</v>
      </c>
      <c r="CR166" s="21">
        <f t="shared" si="12"/>
        <v>0</v>
      </c>
      <c r="CS166" s="21">
        <f t="shared" si="16"/>
        <v>0</v>
      </c>
      <c r="CT166" s="232">
        <v>44526</v>
      </c>
      <c r="CU166" s="5">
        <f t="shared" si="13"/>
        <v>45696000</v>
      </c>
      <c r="CV166" s="5"/>
      <c r="CW166" s="7"/>
      <c r="DF166"/>
      <c r="DK166" s="7" t="s">
        <v>2474</v>
      </c>
      <c r="DL166" s="37" t="s">
        <v>2475</v>
      </c>
      <c r="DM166" s="37" t="s">
        <v>2476</v>
      </c>
    </row>
    <row r="167" spans="1:117" ht="25.5" customHeight="1" x14ac:dyDescent="0.25">
      <c r="A167" s="51">
        <v>164</v>
      </c>
      <c r="B167" s="7">
        <v>2021</v>
      </c>
      <c r="C167" s="11" t="s">
        <v>2477</v>
      </c>
      <c r="D167" s="46" t="s">
        <v>2478</v>
      </c>
      <c r="E167" s="73" t="s">
        <v>848</v>
      </c>
      <c r="G167" s="7" t="s">
        <v>1092</v>
      </c>
      <c r="H167" s="7" t="s">
        <v>1026</v>
      </c>
      <c r="I167" s="7" t="s">
        <v>1027</v>
      </c>
      <c r="J167" s="7" t="s">
        <v>2479</v>
      </c>
      <c r="K167" s="204" t="s">
        <v>2480</v>
      </c>
      <c r="L167" s="7" t="s">
        <v>3128</v>
      </c>
      <c r="M167" s="7" t="s">
        <v>1117</v>
      </c>
      <c r="N167" s="24">
        <v>79729767</v>
      </c>
      <c r="O167" s="41"/>
      <c r="P167" s="7" t="s">
        <v>1062</v>
      </c>
      <c r="Q167" s="7" t="s">
        <v>1029</v>
      </c>
      <c r="R167" s="35" t="s">
        <v>1199</v>
      </c>
      <c r="S167" s="7"/>
      <c r="T167" s="7"/>
      <c r="U167" s="7"/>
      <c r="V167" s="13"/>
      <c r="W167" s="7"/>
      <c r="X167" s="7"/>
      <c r="Y167" s="7"/>
      <c r="Z167" s="13">
        <v>3143307092</v>
      </c>
      <c r="AA167" s="13">
        <v>0</v>
      </c>
      <c r="AB167" s="35">
        <v>3.33</v>
      </c>
      <c r="AC167" s="7"/>
      <c r="AD167" s="28">
        <v>44459</v>
      </c>
      <c r="AE167" s="29">
        <v>44460</v>
      </c>
      <c r="AG167" s="9">
        <v>44561</v>
      </c>
      <c r="AH167" s="148">
        <f t="shared" si="14"/>
        <v>2202202.1021021022</v>
      </c>
      <c r="AI167" s="147">
        <v>7333333</v>
      </c>
      <c r="AJ167" s="147"/>
      <c r="AK167" s="147"/>
      <c r="AL167" s="92" t="s">
        <v>2481</v>
      </c>
      <c r="AM167" s="7" t="s">
        <v>1083</v>
      </c>
      <c r="AN167" s="7">
        <v>588</v>
      </c>
      <c r="AO167" s="148" t="s">
        <v>2482</v>
      </c>
      <c r="AP167" s="148" t="s">
        <v>2483</v>
      </c>
      <c r="AQ167" s="7" t="s">
        <v>1031</v>
      </c>
      <c r="AR167" s="15" t="s">
        <v>1359</v>
      </c>
      <c r="AS167" s="217">
        <v>5</v>
      </c>
      <c r="AT167" s="7">
        <f>IFERROR(VLOOKUP(AS167,#REF!,2,0), )</f>
        <v>0</v>
      </c>
      <c r="AU167" s="7">
        <v>57</v>
      </c>
      <c r="AV167" s="7">
        <f>IFERROR(VLOOKUP(AU167,#REF!,2,0), )</f>
        <v>0</v>
      </c>
      <c r="AW167" s="7">
        <v>2169</v>
      </c>
      <c r="AX167" s="7">
        <f>IFERROR(VLOOKUP(AW167,#REF!,2,0), )</f>
        <v>0</v>
      </c>
      <c r="AY167" s="13"/>
      <c r="AZ167" s="13"/>
      <c r="BA167" s="13"/>
      <c r="BB167" s="13"/>
      <c r="BC167" s="13"/>
      <c r="BD167" s="13"/>
      <c r="BE167" s="13"/>
      <c r="BF167" s="218"/>
      <c r="BG167" s="218"/>
      <c r="BH167" s="218"/>
      <c r="BI167" s="218"/>
      <c r="BJ167" s="218"/>
      <c r="BK167" s="218"/>
      <c r="BL167" s="218"/>
      <c r="BM167" s="218"/>
      <c r="BN167" s="218"/>
      <c r="BO167" s="218"/>
      <c r="BP167" s="5"/>
      <c r="BQ167" s="217"/>
      <c r="BR167" s="148"/>
      <c r="BS167" s="148"/>
      <c r="BT167" s="217"/>
      <c r="BU167" s="148"/>
      <c r="BV167" s="148"/>
      <c r="BW167" s="148"/>
      <c r="BX167" s="148"/>
      <c r="BY167" s="148"/>
      <c r="BZ167" s="217"/>
      <c r="CA167" s="147">
        <v>0</v>
      </c>
      <c r="CB167" s="217"/>
      <c r="CC167" s="217"/>
      <c r="CD167" s="219"/>
      <c r="CE167" s="148"/>
      <c r="CF167" s="148"/>
      <c r="CG167" s="148"/>
      <c r="CH167" s="217"/>
      <c r="CI167" s="217"/>
      <c r="CJ167" s="219"/>
      <c r="CK167" s="148"/>
      <c r="CL167" s="148"/>
      <c r="CM167" s="148"/>
      <c r="CN167" s="148"/>
      <c r="CO167" s="217"/>
      <c r="CP167" s="219"/>
      <c r="CQ167" s="5">
        <f t="shared" si="15"/>
        <v>0</v>
      </c>
      <c r="CR167" s="21">
        <f t="shared" si="12"/>
        <v>0</v>
      </c>
      <c r="CS167" s="21">
        <f t="shared" si="16"/>
        <v>0</v>
      </c>
      <c r="CT167" s="232">
        <v>44561</v>
      </c>
      <c r="CU167" s="5">
        <f t="shared" si="13"/>
        <v>7333333</v>
      </c>
      <c r="CV167" s="5"/>
      <c r="CW167" s="7"/>
      <c r="DF167"/>
      <c r="DG167" s="7" t="s">
        <v>1118</v>
      </c>
      <c r="DH167" s="7" t="s">
        <v>1038</v>
      </c>
      <c r="DJ167" s="7" t="s">
        <v>1204</v>
      </c>
      <c r="DK167" s="7" t="s">
        <v>1173</v>
      </c>
      <c r="DL167" s="37" t="s">
        <v>2484</v>
      </c>
      <c r="DM167" s="37" t="s">
        <v>2351</v>
      </c>
    </row>
    <row r="168" spans="1:117" ht="25.5" customHeight="1" x14ac:dyDescent="0.25">
      <c r="A168" s="51">
        <v>165</v>
      </c>
      <c r="B168" s="7">
        <v>2021</v>
      </c>
      <c r="C168" s="11" t="s">
        <v>2485</v>
      </c>
      <c r="D168" s="46" t="s">
        <v>2486</v>
      </c>
      <c r="E168" s="73" t="s">
        <v>849</v>
      </c>
      <c r="G168" s="7" t="s">
        <v>1092</v>
      </c>
      <c r="H168" s="7" t="s">
        <v>1026</v>
      </c>
      <c r="I168" s="7" t="s">
        <v>1027</v>
      </c>
      <c r="J168" s="7" t="s">
        <v>2487</v>
      </c>
      <c r="K168" s="204" t="s">
        <v>2488</v>
      </c>
      <c r="L168" s="7" t="s">
        <v>3129</v>
      </c>
      <c r="M168" s="7" t="s">
        <v>1117</v>
      </c>
      <c r="N168" s="24">
        <v>52817486</v>
      </c>
      <c r="O168" s="41"/>
      <c r="P168" s="7" t="s">
        <v>1062</v>
      </c>
      <c r="Q168" s="7" t="s">
        <v>1029</v>
      </c>
      <c r="R168" s="7" t="s">
        <v>2489</v>
      </c>
      <c r="S168" s="7"/>
      <c r="T168" s="7"/>
      <c r="U168" s="7"/>
      <c r="V168" s="13"/>
      <c r="W168" s="7"/>
      <c r="X168" s="7"/>
      <c r="Y168" s="7"/>
      <c r="Z168" s="13">
        <v>3137903586</v>
      </c>
      <c r="AA168" s="13">
        <v>0</v>
      </c>
      <c r="AB168" s="35">
        <v>4</v>
      </c>
      <c r="AD168" s="28">
        <v>44460</v>
      </c>
      <c r="AE168" s="29">
        <v>44460</v>
      </c>
      <c r="AG168" s="9">
        <v>44581</v>
      </c>
      <c r="AH168" s="148">
        <f t="shared" si="14"/>
        <v>2200000</v>
      </c>
      <c r="AI168" s="147">
        <v>8800000</v>
      </c>
      <c r="AJ168" s="147"/>
      <c r="AK168" s="147"/>
      <c r="AL168" s="92" t="s">
        <v>2490</v>
      </c>
      <c r="AM168" s="7" t="s">
        <v>1083</v>
      </c>
      <c r="AN168" s="7">
        <v>586</v>
      </c>
      <c r="AO168" s="148" t="s">
        <v>2491</v>
      </c>
      <c r="AP168" s="148" t="s">
        <v>2483</v>
      </c>
      <c r="AQ168" s="7" t="s">
        <v>1031</v>
      </c>
      <c r="AR168" s="217" t="s">
        <v>1453</v>
      </c>
      <c r="AS168" s="217">
        <v>3</v>
      </c>
      <c r="AT168" s="7">
        <f>IFERROR(VLOOKUP(AS168,#REF!,2,0), )</f>
        <v>0</v>
      </c>
      <c r="AU168" s="7">
        <v>43</v>
      </c>
      <c r="AV168" s="7">
        <f>IFERROR(VLOOKUP(AU168,#REF!,2,0), )</f>
        <v>0</v>
      </c>
      <c r="AW168" s="7">
        <v>2164</v>
      </c>
      <c r="AX168" s="7">
        <f>IFERROR(VLOOKUP(AW168,#REF!,2,0), )</f>
        <v>0</v>
      </c>
      <c r="AY168" s="13"/>
      <c r="AZ168" s="13"/>
      <c r="BA168" s="13"/>
      <c r="BB168" s="13"/>
      <c r="BC168" s="13"/>
      <c r="BD168" s="13"/>
      <c r="BE168" s="13"/>
      <c r="BF168" s="218"/>
      <c r="BG168" s="218"/>
      <c r="BH168" s="218"/>
      <c r="BI168" s="218"/>
      <c r="BJ168" s="218"/>
      <c r="BK168" s="218"/>
      <c r="BL168" s="218"/>
      <c r="BM168" s="218"/>
      <c r="BN168" s="218"/>
      <c r="BO168" s="218"/>
      <c r="BP168" s="5"/>
      <c r="BQ168" s="217"/>
      <c r="BR168" s="148"/>
      <c r="BS168" s="148"/>
      <c r="BT168" s="217"/>
      <c r="BU168" s="148"/>
      <c r="BV168" s="148"/>
      <c r="BW168" s="148"/>
      <c r="BX168" s="148"/>
      <c r="BY168" s="148"/>
      <c r="BZ168" s="217"/>
      <c r="CA168" s="147">
        <v>0</v>
      </c>
      <c r="CB168" s="217"/>
      <c r="CC168" s="217"/>
      <c r="CD168" s="219"/>
      <c r="CE168" s="148"/>
      <c r="CF168" s="148"/>
      <c r="CG168" s="148"/>
      <c r="CH168" s="217"/>
      <c r="CI168" s="217"/>
      <c r="CJ168" s="219"/>
      <c r="CK168" s="148"/>
      <c r="CL168" s="148"/>
      <c r="CM168" s="148"/>
      <c r="CN168" s="148"/>
      <c r="CO168" s="217"/>
      <c r="CP168" s="219"/>
      <c r="CQ168" s="5">
        <f t="shared" si="15"/>
        <v>0</v>
      </c>
      <c r="CR168" s="21">
        <f t="shared" si="12"/>
        <v>0</v>
      </c>
      <c r="CS168" s="21">
        <f t="shared" si="16"/>
        <v>0</v>
      </c>
      <c r="CT168" s="232">
        <v>44581</v>
      </c>
      <c r="CU168" s="5">
        <f t="shared" si="13"/>
        <v>8800000</v>
      </c>
      <c r="CV168" s="5"/>
      <c r="CW168" s="7"/>
      <c r="DF168"/>
      <c r="DG168" s="7" t="s">
        <v>1118</v>
      </c>
      <c r="DH168" s="7" t="s">
        <v>1038</v>
      </c>
      <c r="DJ168" s="7" t="s">
        <v>1119</v>
      </c>
      <c r="DK168" s="7" t="s">
        <v>1049</v>
      </c>
      <c r="DL168" s="37" t="s">
        <v>2409</v>
      </c>
      <c r="DM168" s="37" t="s">
        <v>2351</v>
      </c>
    </row>
    <row r="169" spans="1:117" ht="25.5" customHeight="1" x14ac:dyDescent="0.25">
      <c r="A169" s="51">
        <v>166</v>
      </c>
      <c r="B169" s="7">
        <v>2021</v>
      </c>
      <c r="C169" s="11" t="s">
        <v>2492</v>
      </c>
      <c r="D169" s="46" t="s">
        <v>2493</v>
      </c>
      <c r="E169" s="73" t="s">
        <v>850</v>
      </c>
      <c r="G169" s="7" t="s">
        <v>1092</v>
      </c>
      <c r="H169" s="7" t="s">
        <v>1026</v>
      </c>
      <c r="I169" s="7" t="s">
        <v>1027</v>
      </c>
      <c r="J169" s="7" t="s">
        <v>2494</v>
      </c>
      <c r="K169" s="204" t="s">
        <v>2495</v>
      </c>
      <c r="L169" s="7" t="s">
        <v>3130</v>
      </c>
      <c r="M169" s="7" t="s">
        <v>1117</v>
      </c>
      <c r="N169" s="24">
        <v>1032433269</v>
      </c>
      <c r="O169" s="41"/>
      <c r="P169" s="7" t="s">
        <v>1062</v>
      </c>
      <c r="Q169" s="7" t="s">
        <v>1029</v>
      </c>
      <c r="R169" s="35" t="s">
        <v>1199</v>
      </c>
      <c r="S169" s="7"/>
      <c r="T169" s="7"/>
      <c r="U169" s="7"/>
      <c r="V169" s="13"/>
      <c r="W169" s="7"/>
      <c r="X169" s="7"/>
      <c r="Y169" s="7"/>
      <c r="Z169" s="13">
        <v>3106132874</v>
      </c>
      <c r="AA169" s="13">
        <v>0</v>
      </c>
      <c r="AB169" s="35">
        <v>4</v>
      </c>
      <c r="AC169" s="7"/>
      <c r="AD169" s="28">
        <v>44460</v>
      </c>
      <c r="AE169" s="29">
        <v>44460</v>
      </c>
      <c r="AG169" s="9">
        <v>44581</v>
      </c>
      <c r="AH169" s="148">
        <f t="shared" si="14"/>
        <v>2200000</v>
      </c>
      <c r="AI169" s="147">
        <v>8800000</v>
      </c>
      <c r="AJ169" s="33"/>
      <c r="AK169" s="33"/>
      <c r="AL169" s="92" t="s">
        <v>2496</v>
      </c>
      <c r="AM169" s="7" t="s">
        <v>1083</v>
      </c>
      <c r="AN169" s="7">
        <v>585</v>
      </c>
      <c r="AO169" s="148" t="s">
        <v>2497</v>
      </c>
      <c r="AP169" s="148" t="s">
        <v>2483</v>
      </c>
      <c r="AQ169" s="7" t="s">
        <v>1031</v>
      </c>
      <c r="AR169" s="15" t="s">
        <v>1453</v>
      </c>
      <c r="AS169" s="217">
        <v>3</v>
      </c>
      <c r="AT169" s="7">
        <f>IFERROR(VLOOKUP(AS169,#REF!,2,0), )</f>
        <v>0</v>
      </c>
      <c r="AU169" s="7">
        <v>43</v>
      </c>
      <c r="AV169" s="7">
        <f>IFERROR(VLOOKUP(AU169,#REF!,2,0), )</f>
        <v>0</v>
      </c>
      <c r="AW169" s="7">
        <v>2164</v>
      </c>
      <c r="AX169" s="7">
        <f>IFERROR(VLOOKUP(AW169,#REF!,2,0), )</f>
        <v>0</v>
      </c>
      <c r="AY169" s="13"/>
      <c r="AZ169" s="13"/>
      <c r="BA169" s="13">
        <v>1</v>
      </c>
      <c r="BB169" s="13"/>
      <c r="BC169" s="13"/>
      <c r="BD169" s="13">
        <v>1</v>
      </c>
      <c r="BE169" s="13"/>
      <c r="BF169" s="19">
        <v>44476</v>
      </c>
      <c r="BP169" s="5" t="s">
        <v>1028</v>
      </c>
      <c r="BQ169" s="15">
        <v>13485659</v>
      </c>
      <c r="BR169" s="2" t="s">
        <v>1048</v>
      </c>
      <c r="CA169" s="33">
        <v>0</v>
      </c>
      <c r="CQ169" s="5">
        <f t="shared" si="15"/>
        <v>0</v>
      </c>
      <c r="CR169" s="21">
        <f t="shared" si="12"/>
        <v>0</v>
      </c>
      <c r="CS169" s="21">
        <f t="shared" si="16"/>
        <v>0</v>
      </c>
      <c r="CT169" s="9">
        <v>44581</v>
      </c>
      <c r="CU169" s="5">
        <f t="shared" si="13"/>
        <v>8800000</v>
      </c>
      <c r="CV169" s="5"/>
      <c r="CW169" s="7"/>
      <c r="DF169"/>
      <c r="DG169" s="7" t="s">
        <v>1118</v>
      </c>
      <c r="DH169" s="7" t="s">
        <v>1038</v>
      </c>
      <c r="DJ169" s="7" t="s">
        <v>1119</v>
      </c>
      <c r="DK169" s="7" t="s">
        <v>1049</v>
      </c>
      <c r="DL169" s="37" t="s">
        <v>2409</v>
      </c>
      <c r="DM169" s="37" t="s">
        <v>2351</v>
      </c>
    </row>
    <row r="170" spans="1:117" ht="25.5" customHeight="1" x14ac:dyDescent="0.25">
      <c r="A170" s="51">
        <v>167</v>
      </c>
      <c r="B170" s="7">
        <v>2021</v>
      </c>
      <c r="C170" s="11" t="s">
        <v>2498</v>
      </c>
      <c r="D170" s="46" t="s">
        <v>2499</v>
      </c>
      <c r="E170" s="73" t="s">
        <v>851</v>
      </c>
      <c r="G170" s="7" t="s">
        <v>1092</v>
      </c>
      <c r="H170" s="7" t="s">
        <v>1026</v>
      </c>
      <c r="I170" s="7" t="s">
        <v>1027</v>
      </c>
      <c r="J170" s="7" t="s">
        <v>2500</v>
      </c>
      <c r="K170" s="204" t="s">
        <v>1068</v>
      </c>
      <c r="L170" s="7" t="s">
        <v>574</v>
      </c>
      <c r="M170" s="7" t="s">
        <v>1117</v>
      </c>
      <c r="N170" s="24">
        <v>15030116</v>
      </c>
      <c r="O170" s="41"/>
      <c r="P170" t="s">
        <v>1069</v>
      </c>
      <c r="Q170" s="7" t="s">
        <v>1029</v>
      </c>
      <c r="R170" s="7" t="s">
        <v>2501</v>
      </c>
      <c r="S170" s="7"/>
      <c r="T170" s="7"/>
      <c r="U170" s="7"/>
      <c r="V170" s="13"/>
      <c r="W170" s="7"/>
      <c r="X170" s="7"/>
      <c r="Y170" s="7"/>
      <c r="Z170" s="13">
        <v>3102326268</v>
      </c>
      <c r="AA170" s="13">
        <v>0</v>
      </c>
      <c r="AB170" s="35">
        <v>4</v>
      </c>
      <c r="AD170" s="28">
        <v>44460</v>
      </c>
      <c r="AE170" s="29">
        <v>44461</v>
      </c>
      <c r="AG170" s="9">
        <v>44582</v>
      </c>
      <c r="AH170" s="148">
        <f t="shared" si="14"/>
        <v>2200000</v>
      </c>
      <c r="AI170" s="147">
        <v>8800000</v>
      </c>
      <c r="AJ170" s="147"/>
      <c r="AK170" s="147"/>
      <c r="AL170" s="92" t="s">
        <v>1128</v>
      </c>
      <c r="AM170" s="7" t="s">
        <v>1083</v>
      </c>
      <c r="AN170" s="7">
        <v>592</v>
      </c>
      <c r="AO170" s="148" t="s">
        <v>2502</v>
      </c>
      <c r="AP170" s="148" t="s">
        <v>2503</v>
      </c>
      <c r="AQ170" s="7" t="s">
        <v>1031</v>
      </c>
      <c r="AR170" s="15" t="s">
        <v>1453</v>
      </c>
      <c r="AS170" s="217">
        <v>3</v>
      </c>
      <c r="AT170" s="7">
        <f>IFERROR(VLOOKUP(AS170,#REF!,2,0), )</f>
        <v>0</v>
      </c>
      <c r="AU170" s="7">
        <v>43</v>
      </c>
      <c r="AV170" s="7">
        <f>IFERROR(VLOOKUP(AU170,#REF!,2,0), )</f>
        <v>0</v>
      </c>
      <c r="AW170" s="7">
        <v>2164</v>
      </c>
      <c r="AX170" s="7">
        <f>IFERROR(VLOOKUP(AW170,#REF!,2,0), )</f>
        <v>0</v>
      </c>
      <c r="AY170" s="13"/>
      <c r="AZ170" s="13"/>
      <c r="BA170" s="13"/>
      <c r="BB170" s="13"/>
      <c r="BC170" s="13"/>
      <c r="BD170" s="13"/>
      <c r="BE170" s="13"/>
      <c r="BP170" s="5"/>
      <c r="CA170" s="33">
        <v>0</v>
      </c>
      <c r="CQ170" s="5">
        <f t="shared" si="15"/>
        <v>0</v>
      </c>
      <c r="CR170" s="21">
        <f t="shared" ref="CR170:CR223" si="17">CB170+CH170+CN170</f>
        <v>0</v>
      </c>
      <c r="CS170" s="21">
        <f t="shared" si="16"/>
        <v>0</v>
      </c>
      <c r="CT170" s="9">
        <v>44582</v>
      </c>
      <c r="CU170" s="5">
        <f t="shared" si="13"/>
        <v>8800000</v>
      </c>
      <c r="CV170" s="5"/>
      <c r="CW170" s="7"/>
      <c r="DF170"/>
      <c r="DG170" s="7" t="s">
        <v>1118</v>
      </c>
      <c r="DH170" s="7" t="s">
        <v>1038</v>
      </c>
      <c r="DJ170" s="7" t="s">
        <v>1119</v>
      </c>
      <c r="DK170" s="7" t="s">
        <v>1049</v>
      </c>
      <c r="DL170" s="37" t="s">
        <v>2409</v>
      </c>
      <c r="DM170" s="37" t="s">
        <v>2351</v>
      </c>
    </row>
    <row r="171" spans="1:117" ht="25.5" customHeight="1" x14ac:dyDescent="0.25">
      <c r="A171" s="51">
        <v>168</v>
      </c>
      <c r="B171" s="7">
        <v>2021</v>
      </c>
      <c r="C171" s="11" t="s">
        <v>2504</v>
      </c>
      <c r="D171" s="46" t="s">
        <v>2505</v>
      </c>
      <c r="E171" s="93" t="s">
        <v>852</v>
      </c>
      <c r="G171" s="7" t="s">
        <v>1092</v>
      </c>
      <c r="H171" s="7" t="s">
        <v>1026</v>
      </c>
      <c r="I171" s="7" t="s">
        <v>1027</v>
      </c>
      <c r="J171" s="7" t="s">
        <v>2506</v>
      </c>
      <c r="K171" s="204" t="s">
        <v>1077</v>
      </c>
      <c r="L171" s="7" t="s">
        <v>638</v>
      </c>
      <c r="M171" s="7" t="s">
        <v>1117</v>
      </c>
      <c r="N171" s="24">
        <v>80504424</v>
      </c>
      <c r="O171" s="41"/>
      <c r="P171" s="7" t="s">
        <v>1062</v>
      </c>
      <c r="Q171" s="7" t="s">
        <v>1029</v>
      </c>
      <c r="R171" s="7" t="s">
        <v>2507</v>
      </c>
      <c r="S171" s="7"/>
      <c r="T171" s="7"/>
      <c r="U171" s="7"/>
      <c r="V171" s="13"/>
      <c r="W171" s="7"/>
      <c r="X171" s="7"/>
      <c r="Y171" s="7"/>
      <c r="Z171" s="13">
        <v>3157838316</v>
      </c>
      <c r="AA171" s="13">
        <v>0</v>
      </c>
      <c r="AB171" s="35">
        <v>3.07</v>
      </c>
      <c r="AC171" s="7"/>
      <c r="AD171" s="28">
        <v>44461</v>
      </c>
      <c r="AE171" s="29">
        <v>44462</v>
      </c>
      <c r="AG171" s="9">
        <v>44554</v>
      </c>
      <c r="AH171" s="148">
        <f t="shared" si="14"/>
        <v>4395222.4755700324</v>
      </c>
      <c r="AI171" s="147">
        <v>13493333</v>
      </c>
      <c r="AJ171" s="147"/>
      <c r="AK171" s="147"/>
      <c r="AL171" s="92" t="s">
        <v>2508</v>
      </c>
      <c r="AM171" s="7" t="s">
        <v>1083</v>
      </c>
      <c r="AN171" s="7">
        <v>593</v>
      </c>
      <c r="AO171" s="148" t="s">
        <v>2509</v>
      </c>
      <c r="AP171" s="148" t="s">
        <v>2510</v>
      </c>
      <c r="AQ171" s="7" t="s">
        <v>1031</v>
      </c>
      <c r="AR171" s="15" t="s">
        <v>1820</v>
      </c>
      <c r="AS171" s="217">
        <v>2</v>
      </c>
      <c r="AT171" s="7">
        <f>IFERROR(VLOOKUP(AS171,#REF!,2,0), )</f>
        <v>0</v>
      </c>
      <c r="AU171" s="7">
        <v>38</v>
      </c>
      <c r="AV171" s="7">
        <f>IFERROR(VLOOKUP(AU171,#REF!,2,0), )</f>
        <v>0</v>
      </c>
      <c r="AW171" s="7">
        <v>2147</v>
      </c>
      <c r="AX171" s="7">
        <f>IFERROR(VLOOKUP(AW171,#REF!,2,0), )</f>
        <v>0</v>
      </c>
      <c r="AY171" s="13"/>
      <c r="AZ171" s="13"/>
      <c r="BA171" s="13"/>
      <c r="BB171" s="13">
        <v>1</v>
      </c>
      <c r="BC171" s="13"/>
      <c r="BD171" s="13"/>
      <c r="BE171" s="13"/>
      <c r="BI171" s="19">
        <v>44538</v>
      </c>
      <c r="BM171" s="19">
        <v>44550</v>
      </c>
      <c r="BP171" s="5"/>
      <c r="CA171" s="147">
        <v>0</v>
      </c>
      <c r="CC171" s="217"/>
      <c r="CD171" s="219"/>
      <c r="CQ171" s="5">
        <f t="shared" si="15"/>
        <v>0</v>
      </c>
      <c r="CR171" s="21">
        <f t="shared" si="17"/>
        <v>0</v>
      </c>
      <c r="CS171" s="21">
        <f t="shared" si="16"/>
        <v>0</v>
      </c>
      <c r="CT171" s="232">
        <v>44567</v>
      </c>
      <c r="CU171" s="5">
        <f t="shared" si="13"/>
        <v>13493333</v>
      </c>
      <c r="CV171" s="5"/>
      <c r="CW171" s="7"/>
      <c r="DF171"/>
      <c r="DG171" s="7" t="s">
        <v>1118</v>
      </c>
      <c r="DH171" s="7" t="s">
        <v>1038</v>
      </c>
      <c r="DJ171" s="7" t="s">
        <v>1204</v>
      </c>
      <c r="DK171" s="7" t="s">
        <v>1039</v>
      </c>
      <c r="DL171" s="37" t="s">
        <v>2511</v>
      </c>
      <c r="DM171" s="37" t="s">
        <v>2351</v>
      </c>
    </row>
    <row r="172" spans="1:117" ht="25.5" customHeight="1" x14ac:dyDescent="0.25">
      <c r="A172" s="36">
        <v>169</v>
      </c>
      <c r="B172" s="7">
        <v>2021</v>
      </c>
      <c r="C172" s="11" t="s">
        <v>2512</v>
      </c>
      <c r="D172" s="46" t="s">
        <v>2513</v>
      </c>
      <c r="E172" s="73" t="s">
        <v>853</v>
      </c>
      <c r="G172" s="7" t="s">
        <v>1095</v>
      </c>
      <c r="H172" s="7" t="s">
        <v>1026</v>
      </c>
      <c r="I172" s="7" t="s">
        <v>1096</v>
      </c>
      <c r="J172" s="7" t="s">
        <v>2514</v>
      </c>
      <c r="K172" s="204" t="s">
        <v>2515</v>
      </c>
      <c r="L172" s="7" t="s">
        <v>3131</v>
      </c>
      <c r="M172" s="7" t="s">
        <v>1054</v>
      </c>
      <c r="N172" s="24">
        <v>900917006</v>
      </c>
      <c r="O172" s="41">
        <v>4</v>
      </c>
      <c r="Q172" s="7" t="s">
        <v>1055</v>
      </c>
      <c r="R172" s="7" t="s">
        <v>1161</v>
      </c>
      <c r="S172" s="7"/>
      <c r="T172" s="7"/>
      <c r="U172" s="7"/>
      <c r="V172" s="13"/>
      <c r="W172" s="7"/>
      <c r="X172" s="7"/>
      <c r="Y172" s="7"/>
      <c r="Z172" s="13"/>
      <c r="AA172" s="13"/>
      <c r="AB172" s="35">
        <v>5</v>
      </c>
      <c r="AD172" s="28">
        <v>44466</v>
      </c>
      <c r="AE172" s="29">
        <v>44477</v>
      </c>
      <c r="AG172" s="174">
        <v>44627</v>
      </c>
      <c r="AH172" s="148">
        <f t="shared" si="14"/>
        <v>27030764</v>
      </c>
      <c r="AI172" s="147">
        <v>135153820</v>
      </c>
      <c r="AJ172" s="147"/>
      <c r="AK172" s="147"/>
      <c r="AL172" s="92"/>
      <c r="AM172" s="148"/>
      <c r="AN172" s="7"/>
      <c r="AO172" s="148"/>
      <c r="AP172" s="148"/>
      <c r="AQ172" s="7" t="s">
        <v>1031</v>
      </c>
      <c r="AT172" s="7">
        <f>IFERROR(VLOOKUP(AS172,#REF!,2,0), )</f>
        <v>0</v>
      </c>
      <c r="AU172" s="7">
        <v>6</v>
      </c>
      <c r="AV172" s="7">
        <f>IFERROR(VLOOKUP(AU172,#REF!,2,0), )</f>
        <v>0</v>
      </c>
      <c r="AW172" s="7">
        <v>2113</v>
      </c>
      <c r="AX172" s="7">
        <f>IFERROR(VLOOKUP(AW172,#REF!,2,0), )</f>
        <v>0</v>
      </c>
      <c r="AY172" s="13"/>
      <c r="AZ172" s="13">
        <v>1</v>
      </c>
      <c r="BA172" s="13"/>
      <c r="BB172" s="13">
        <v>1</v>
      </c>
      <c r="BC172" s="13"/>
      <c r="BD172" s="13"/>
      <c r="BE172" s="13"/>
      <c r="BI172" s="19">
        <v>44911</v>
      </c>
      <c r="BM172" s="19">
        <v>44615</v>
      </c>
      <c r="BP172" s="5"/>
      <c r="CA172" s="33">
        <v>0</v>
      </c>
      <c r="CC172" s="15">
        <v>61</v>
      </c>
      <c r="CD172" s="49">
        <v>44757</v>
      </c>
      <c r="CQ172" s="5">
        <f t="shared" si="15"/>
        <v>0</v>
      </c>
      <c r="CR172" s="21">
        <f t="shared" si="17"/>
        <v>0</v>
      </c>
      <c r="CS172" s="21">
        <f t="shared" si="16"/>
        <v>61</v>
      </c>
      <c r="CT172" s="174">
        <v>44757</v>
      </c>
      <c r="CU172" s="5">
        <f t="shared" si="13"/>
        <v>135153820</v>
      </c>
      <c r="CV172" s="5"/>
      <c r="CW172" s="7"/>
      <c r="DF172"/>
      <c r="DK172" s="7" t="s">
        <v>1033</v>
      </c>
      <c r="DL172" s="37" t="s">
        <v>2516</v>
      </c>
      <c r="DM172" s="37" t="s">
        <v>2193</v>
      </c>
    </row>
    <row r="173" spans="1:117" ht="25.5" customHeight="1" x14ac:dyDescent="0.25">
      <c r="A173" s="51">
        <v>170</v>
      </c>
      <c r="B173" s="7">
        <v>2021</v>
      </c>
      <c r="C173" s="11" t="s">
        <v>2517</v>
      </c>
      <c r="D173" s="46" t="s">
        <v>2518</v>
      </c>
      <c r="E173" s="73" t="s">
        <v>854</v>
      </c>
      <c r="G173" s="7" t="s">
        <v>1092</v>
      </c>
      <c r="H173" s="7" t="s">
        <v>1026</v>
      </c>
      <c r="I173" s="7" t="s">
        <v>1027</v>
      </c>
      <c r="J173" s="7" t="s">
        <v>2519</v>
      </c>
      <c r="K173" s="204" t="s">
        <v>1152</v>
      </c>
      <c r="L173" s="7" t="s">
        <v>677</v>
      </c>
      <c r="M173" s="7" t="s">
        <v>1117</v>
      </c>
      <c r="N173" s="24">
        <v>1013606812</v>
      </c>
      <c r="O173" s="41"/>
      <c r="P173" s="7" t="s">
        <v>1062</v>
      </c>
      <c r="Q173" s="7" t="s">
        <v>1029</v>
      </c>
      <c r="R173" s="35" t="s">
        <v>1199</v>
      </c>
      <c r="S173" s="7"/>
      <c r="T173" s="7"/>
      <c r="U173" s="7"/>
      <c r="V173" s="13"/>
      <c r="W173" s="7"/>
      <c r="X173" s="7"/>
      <c r="Y173" s="7"/>
      <c r="Z173" s="13">
        <v>3229155120</v>
      </c>
      <c r="AA173" s="13">
        <v>0</v>
      </c>
      <c r="AB173" s="35">
        <v>3.5</v>
      </c>
      <c r="AC173" s="7"/>
      <c r="AD173" s="28">
        <v>44463</v>
      </c>
      <c r="AE173" s="29">
        <v>44464</v>
      </c>
      <c r="AG173" s="9">
        <v>44569</v>
      </c>
      <c r="AH173" s="148">
        <f t="shared" si="14"/>
        <v>2200000</v>
      </c>
      <c r="AI173" s="147">
        <v>7700000</v>
      </c>
      <c r="AJ173" s="147"/>
      <c r="AK173" s="147"/>
      <c r="AL173" s="92" t="s">
        <v>2520</v>
      </c>
      <c r="AM173" s="148" t="s">
        <v>1040</v>
      </c>
      <c r="AN173" s="7">
        <v>597</v>
      </c>
      <c r="AO173" s="148" t="s">
        <v>2521</v>
      </c>
      <c r="AP173" s="148" t="s">
        <v>2400</v>
      </c>
      <c r="AQ173" s="7" t="s">
        <v>1031</v>
      </c>
      <c r="AR173" s="15" t="s">
        <v>1359</v>
      </c>
      <c r="AS173" s="15">
        <v>5</v>
      </c>
      <c r="AT173" s="7">
        <f>IFERROR(VLOOKUP(AS173,#REF!,2,0), )</f>
        <v>0</v>
      </c>
      <c r="AU173" s="7">
        <v>57</v>
      </c>
      <c r="AV173" s="7">
        <f>IFERROR(VLOOKUP(AU173,#REF!,2,0), )</f>
        <v>0</v>
      </c>
      <c r="AW173" s="7">
        <v>2169</v>
      </c>
      <c r="AX173" s="7">
        <f>IFERROR(VLOOKUP(AW173,#REF!,2,0), )</f>
        <v>0</v>
      </c>
      <c r="AY173" s="13"/>
      <c r="AZ173" s="13"/>
      <c r="BA173" s="13"/>
      <c r="BB173" s="13"/>
      <c r="BC173" s="13"/>
      <c r="BD173" s="13"/>
      <c r="BE173" s="13"/>
      <c r="BP173" s="5"/>
      <c r="CA173" s="33">
        <v>0</v>
      </c>
      <c r="CQ173" s="5">
        <f t="shared" si="15"/>
        <v>0</v>
      </c>
      <c r="CR173" s="21">
        <f t="shared" si="17"/>
        <v>0</v>
      </c>
      <c r="CS173" s="21">
        <f t="shared" si="16"/>
        <v>0</v>
      </c>
      <c r="CT173" s="232">
        <v>44569</v>
      </c>
      <c r="CU173" s="5">
        <f t="shared" si="13"/>
        <v>7700000</v>
      </c>
      <c r="CV173" s="5"/>
      <c r="CW173" s="7"/>
      <c r="DF173"/>
      <c r="DG173" s="7" t="s">
        <v>1118</v>
      </c>
      <c r="DH173" s="7" t="s">
        <v>1038</v>
      </c>
      <c r="DJ173" s="7" t="s">
        <v>1204</v>
      </c>
      <c r="DK173" s="7" t="s">
        <v>2283</v>
      </c>
      <c r="DL173" s="37" t="s">
        <v>2522</v>
      </c>
      <c r="DM173" s="37" t="s">
        <v>2317</v>
      </c>
    </row>
    <row r="174" spans="1:117" ht="25.5" customHeight="1" x14ac:dyDescent="0.25">
      <c r="A174" s="51">
        <v>171</v>
      </c>
      <c r="B174" s="7">
        <v>2021</v>
      </c>
      <c r="C174" s="11" t="s">
        <v>2523</v>
      </c>
      <c r="D174" s="46" t="s">
        <v>2524</v>
      </c>
      <c r="E174" s="73" t="s">
        <v>855</v>
      </c>
      <c r="G174" s="7" t="s">
        <v>1092</v>
      </c>
      <c r="H174" s="7" t="s">
        <v>1026</v>
      </c>
      <c r="I174" s="7" t="s">
        <v>1027</v>
      </c>
      <c r="J174" s="7" t="s">
        <v>2525</v>
      </c>
      <c r="K174" s="204" t="s">
        <v>2526</v>
      </c>
      <c r="L174" s="7" t="s">
        <v>3132</v>
      </c>
      <c r="M174" s="7" t="s">
        <v>1117</v>
      </c>
      <c r="N174" s="24">
        <v>1026563320</v>
      </c>
      <c r="O174" s="41"/>
      <c r="P174" s="7" t="s">
        <v>1062</v>
      </c>
      <c r="Q174" s="7" t="s">
        <v>1029</v>
      </c>
      <c r="R174" s="7" t="s">
        <v>2527</v>
      </c>
      <c r="S174" s="7"/>
      <c r="T174" s="7"/>
      <c r="U174" s="7"/>
      <c r="V174" s="13"/>
      <c r="W174" s="7"/>
      <c r="X174" s="7"/>
      <c r="Y174" s="7"/>
      <c r="Z174" s="23">
        <v>3057491121</v>
      </c>
      <c r="AA174" s="13">
        <v>0</v>
      </c>
      <c r="AB174" s="35">
        <v>3</v>
      </c>
      <c r="AD174" s="28">
        <v>44463</v>
      </c>
      <c r="AE174" s="29">
        <v>44466</v>
      </c>
      <c r="AG174" s="9">
        <v>44556</v>
      </c>
      <c r="AH174" s="148">
        <f t="shared" si="14"/>
        <v>4400000</v>
      </c>
      <c r="AI174" s="147">
        <v>13200000</v>
      </c>
      <c r="AJ174" s="147"/>
      <c r="AK174" s="147"/>
      <c r="AL174" s="92" t="s">
        <v>2528</v>
      </c>
      <c r="AM174" s="7" t="s">
        <v>1083</v>
      </c>
      <c r="AN174" s="7">
        <v>595</v>
      </c>
      <c r="AO174" s="148" t="s">
        <v>2529</v>
      </c>
      <c r="AP174" s="148" t="s">
        <v>2400</v>
      </c>
      <c r="AQ174" s="7" t="s">
        <v>1031</v>
      </c>
      <c r="AR174" s="15" t="s">
        <v>1359</v>
      </c>
      <c r="AS174" s="15">
        <v>5</v>
      </c>
      <c r="AT174" s="7">
        <f>IFERROR(VLOOKUP(AS174,#REF!,2,0), )</f>
        <v>0</v>
      </c>
      <c r="AU174" s="7">
        <v>57</v>
      </c>
      <c r="AV174" s="7">
        <f>IFERROR(VLOOKUP(AU174,#REF!,2,0), )</f>
        <v>0</v>
      </c>
      <c r="AW174" s="7">
        <v>2169</v>
      </c>
      <c r="AX174" s="7">
        <f>IFERROR(VLOOKUP(AW174,#REF!,2,0), )</f>
        <v>0</v>
      </c>
      <c r="AY174" s="13"/>
      <c r="AZ174" s="13"/>
      <c r="BA174" s="13"/>
      <c r="BB174" s="13"/>
      <c r="BC174" s="13"/>
      <c r="BD174" s="13"/>
      <c r="BE174" s="13"/>
      <c r="BP174" s="5"/>
      <c r="CA174" s="33">
        <v>0</v>
      </c>
      <c r="CQ174" s="5">
        <f t="shared" si="15"/>
        <v>0</v>
      </c>
      <c r="CR174" s="21">
        <f t="shared" si="17"/>
        <v>0</v>
      </c>
      <c r="CS174" s="21">
        <f t="shared" si="16"/>
        <v>0</v>
      </c>
      <c r="CT174" s="232">
        <v>44556</v>
      </c>
      <c r="CU174" s="5">
        <f t="shared" si="13"/>
        <v>13200000</v>
      </c>
      <c r="CV174" s="5"/>
      <c r="CW174" s="7"/>
      <c r="DF174"/>
      <c r="DG174" s="7" t="s">
        <v>1118</v>
      </c>
      <c r="DH174" s="7" t="s">
        <v>1038</v>
      </c>
      <c r="DJ174" s="7" t="s">
        <v>1204</v>
      </c>
      <c r="DK174" s="7" t="s">
        <v>1120</v>
      </c>
      <c r="DL174" s="37" t="s">
        <v>2401</v>
      </c>
      <c r="DM174" s="37" t="s">
        <v>2317</v>
      </c>
    </row>
    <row r="175" spans="1:117" ht="25.5" customHeight="1" x14ac:dyDescent="0.25">
      <c r="A175" s="51">
        <v>172</v>
      </c>
      <c r="B175" s="7">
        <v>2021</v>
      </c>
      <c r="C175" s="11" t="s">
        <v>2530</v>
      </c>
      <c r="D175" s="46" t="s">
        <v>2531</v>
      </c>
      <c r="E175" s="73" t="s">
        <v>856</v>
      </c>
      <c r="G175" s="7" t="s">
        <v>1092</v>
      </c>
      <c r="H175" s="7" t="s">
        <v>1026</v>
      </c>
      <c r="I175" s="7" t="s">
        <v>1027</v>
      </c>
      <c r="J175" s="7" t="s">
        <v>2532</v>
      </c>
      <c r="K175" s="204" t="s">
        <v>1139</v>
      </c>
      <c r="L175" s="7" t="s">
        <v>620</v>
      </c>
      <c r="M175" s="7" t="s">
        <v>1117</v>
      </c>
      <c r="N175" s="24">
        <v>1020730555</v>
      </c>
      <c r="O175" s="41"/>
      <c r="P175" s="7" t="s">
        <v>1062</v>
      </c>
      <c r="Q175" s="7" t="s">
        <v>1029</v>
      </c>
      <c r="R175" s="7" t="s">
        <v>2533</v>
      </c>
      <c r="S175" s="7"/>
      <c r="T175" s="7"/>
      <c r="U175" s="7"/>
      <c r="V175" s="13"/>
      <c r="W175" s="7"/>
      <c r="X175" s="7"/>
      <c r="Y175" s="7"/>
      <c r="Z175" s="13">
        <v>3007078043</v>
      </c>
      <c r="AA175" s="13">
        <v>0</v>
      </c>
      <c r="AB175" s="35">
        <v>3</v>
      </c>
      <c r="AC175" s="7"/>
      <c r="AD175" s="28">
        <v>44466</v>
      </c>
      <c r="AE175" s="29">
        <v>44466</v>
      </c>
      <c r="AG175" s="9">
        <v>44558</v>
      </c>
      <c r="AH175" s="148">
        <f t="shared" si="14"/>
        <v>4400000</v>
      </c>
      <c r="AI175" s="147">
        <v>13200000</v>
      </c>
      <c r="AJ175" s="147"/>
      <c r="AK175" s="147"/>
      <c r="AL175" s="92" t="s">
        <v>2534</v>
      </c>
      <c r="AM175" s="148" t="s">
        <v>1078</v>
      </c>
      <c r="AN175" s="7">
        <v>603</v>
      </c>
      <c r="AO175" s="148" t="s">
        <v>2535</v>
      </c>
      <c r="AP175" s="148" t="s">
        <v>2536</v>
      </c>
      <c r="AQ175" s="7" t="s">
        <v>1031</v>
      </c>
      <c r="AR175" s="217" t="s">
        <v>1590</v>
      </c>
      <c r="AS175" s="217">
        <v>5</v>
      </c>
      <c r="AT175" s="7">
        <f>IFERROR(VLOOKUP(AS175,#REF!,2,0), )</f>
        <v>0</v>
      </c>
      <c r="AU175" s="7">
        <v>55</v>
      </c>
      <c r="AV175" s="7">
        <f>IFERROR(VLOOKUP(AU175,#REF!,2,0), )</f>
        <v>0</v>
      </c>
      <c r="AW175" s="7">
        <v>2158</v>
      </c>
      <c r="AX175" s="7">
        <f>IFERROR(VLOOKUP(AW175,#REF!,2,0), )</f>
        <v>0</v>
      </c>
      <c r="AY175" s="13"/>
      <c r="AZ175" s="13"/>
      <c r="BA175" s="13"/>
      <c r="BB175" s="13"/>
      <c r="BC175" s="13"/>
      <c r="BD175" s="13"/>
      <c r="BE175" s="13"/>
      <c r="BF175" s="218"/>
      <c r="BG175" s="218"/>
      <c r="BH175" s="218"/>
      <c r="BI175" s="218"/>
      <c r="BJ175" s="218"/>
      <c r="BK175" s="218"/>
      <c r="BL175" s="218"/>
      <c r="BM175" s="218"/>
      <c r="BN175" s="218"/>
      <c r="BO175" s="218"/>
      <c r="BP175" s="5"/>
      <c r="BQ175" s="217"/>
      <c r="BR175" s="148"/>
      <c r="BS175" s="148"/>
      <c r="BT175" s="217"/>
      <c r="BU175" s="148"/>
      <c r="BV175" s="148"/>
      <c r="BW175" s="148"/>
      <c r="BX175" s="148"/>
      <c r="BY175" s="148"/>
      <c r="BZ175" s="217"/>
      <c r="CA175" s="147">
        <v>0</v>
      </c>
      <c r="CB175" s="217"/>
      <c r="CC175" s="217"/>
      <c r="CD175" s="219"/>
      <c r="CE175" s="148"/>
      <c r="CF175" s="148"/>
      <c r="CG175" s="148"/>
      <c r="CH175" s="217"/>
      <c r="CI175" s="217"/>
      <c r="CJ175" s="219"/>
      <c r="CK175" s="148"/>
      <c r="CL175" s="148"/>
      <c r="CM175" s="148"/>
      <c r="CN175" s="148"/>
      <c r="CO175" s="217"/>
      <c r="CP175" s="219"/>
      <c r="CQ175" s="5">
        <f t="shared" si="15"/>
        <v>0</v>
      </c>
      <c r="CR175" s="21">
        <f t="shared" si="17"/>
        <v>0</v>
      </c>
      <c r="CS175" s="21">
        <f t="shared" si="16"/>
        <v>0</v>
      </c>
      <c r="CT175" s="232">
        <v>44558</v>
      </c>
      <c r="CU175" s="5">
        <f t="shared" si="13"/>
        <v>13200000</v>
      </c>
      <c r="CV175" s="5"/>
      <c r="CW175" s="7"/>
      <c r="DF175"/>
      <c r="DG175" s="7" t="s">
        <v>1118</v>
      </c>
      <c r="DH175" s="7" t="s">
        <v>1038</v>
      </c>
      <c r="DJ175" s="7" t="s">
        <v>1204</v>
      </c>
      <c r="DK175" s="7" t="s">
        <v>1039</v>
      </c>
      <c r="DL175" s="37" t="s">
        <v>2537</v>
      </c>
      <c r="DM175" s="37" t="s">
        <v>2361</v>
      </c>
    </row>
    <row r="176" spans="1:117" ht="25.5" customHeight="1" x14ac:dyDescent="0.25">
      <c r="A176" s="51">
        <v>173</v>
      </c>
      <c r="B176" s="7">
        <v>2021</v>
      </c>
      <c r="C176" s="11" t="s">
        <v>2538</v>
      </c>
      <c r="D176" s="46" t="s">
        <v>2539</v>
      </c>
      <c r="E176" s="73" t="s">
        <v>857</v>
      </c>
      <c r="G176" s="7" t="s">
        <v>1092</v>
      </c>
      <c r="H176" s="7" t="s">
        <v>1026</v>
      </c>
      <c r="I176" s="7" t="s">
        <v>1027</v>
      </c>
      <c r="J176" s="7" t="s">
        <v>2540</v>
      </c>
      <c r="K176" s="204" t="s">
        <v>2541</v>
      </c>
      <c r="L176" s="7" t="s">
        <v>3133</v>
      </c>
      <c r="M176" s="7" t="s">
        <v>1117</v>
      </c>
      <c r="N176" s="24">
        <v>1024479953</v>
      </c>
      <c r="O176" s="41"/>
      <c r="P176" t="s">
        <v>2542</v>
      </c>
      <c r="Q176" s="7" t="s">
        <v>1029</v>
      </c>
      <c r="R176" s="35" t="s">
        <v>1199</v>
      </c>
      <c r="S176" s="7"/>
      <c r="T176" s="7"/>
      <c r="U176" s="7"/>
      <c r="V176" s="13"/>
      <c r="W176" s="7"/>
      <c r="X176" s="7"/>
      <c r="Y176" s="7"/>
      <c r="Z176" s="13">
        <v>3229452500</v>
      </c>
      <c r="AA176" s="13">
        <v>0</v>
      </c>
      <c r="AB176" s="35">
        <v>3.5</v>
      </c>
      <c r="AD176" s="28">
        <v>44466</v>
      </c>
      <c r="AE176" s="29">
        <v>44467</v>
      </c>
      <c r="AG176" s="9">
        <v>44572</v>
      </c>
      <c r="AH176" s="148">
        <f t="shared" si="14"/>
        <v>2200000</v>
      </c>
      <c r="AI176" s="147">
        <v>7700000</v>
      </c>
      <c r="AJ176" s="147"/>
      <c r="AK176" s="147"/>
      <c r="AL176" s="92" t="s">
        <v>2543</v>
      </c>
      <c r="AM176" s="7" t="s">
        <v>1083</v>
      </c>
      <c r="AN176" s="7">
        <v>604</v>
      </c>
      <c r="AO176" s="148" t="s">
        <v>2544</v>
      </c>
      <c r="AP176" s="148" t="s">
        <v>2545</v>
      </c>
      <c r="AQ176" s="7" t="s">
        <v>1031</v>
      </c>
      <c r="AR176" s="217" t="s">
        <v>1453</v>
      </c>
      <c r="AS176" s="217">
        <v>3</v>
      </c>
      <c r="AT176" s="7">
        <f>IFERROR(VLOOKUP(AS176,#REF!,2,0), )</f>
        <v>0</v>
      </c>
      <c r="AU176" s="7">
        <v>43</v>
      </c>
      <c r="AV176" s="7">
        <f>IFERROR(VLOOKUP(AU176,#REF!,2,0), )</f>
        <v>0</v>
      </c>
      <c r="AW176" s="7">
        <v>2164</v>
      </c>
      <c r="AX176" s="7">
        <f>IFERROR(VLOOKUP(AW176,#REF!,2,0), )</f>
        <v>0</v>
      </c>
      <c r="AY176" s="13"/>
      <c r="AZ176" s="13"/>
      <c r="BA176" s="13"/>
      <c r="BB176" s="13"/>
      <c r="BC176" s="13"/>
      <c r="BD176" s="13"/>
      <c r="BE176" s="13"/>
      <c r="BF176" s="218"/>
      <c r="BG176" s="218"/>
      <c r="BH176" s="218"/>
      <c r="BI176" s="218"/>
      <c r="BJ176" s="218"/>
      <c r="BK176" s="218"/>
      <c r="BL176" s="218"/>
      <c r="BM176" s="218"/>
      <c r="BN176" s="218"/>
      <c r="BO176" s="218"/>
      <c r="BP176" s="5"/>
      <c r="BQ176" s="217"/>
      <c r="BR176" s="148"/>
      <c r="BS176" s="148"/>
      <c r="BT176" s="217"/>
      <c r="BU176" s="148"/>
      <c r="BV176" s="148"/>
      <c r="BW176" s="148"/>
      <c r="BX176" s="148"/>
      <c r="BY176" s="148"/>
      <c r="BZ176" s="217"/>
      <c r="CA176" s="147">
        <v>0</v>
      </c>
      <c r="CB176" s="217"/>
      <c r="CC176" s="217"/>
      <c r="CD176" s="219"/>
      <c r="CE176" s="148"/>
      <c r="CF176" s="148"/>
      <c r="CG176" s="148"/>
      <c r="CH176" s="217"/>
      <c r="CI176" s="217"/>
      <c r="CJ176" s="219"/>
      <c r="CK176" s="148"/>
      <c r="CL176" s="148"/>
      <c r="CM176" s="148"/>
      <c r="CN176" s="148"/>
      <c r="CO176" s="217"/>
      <c r="CP176" s="219"/>
      <c r="CQ176" s="5">
        <f t="shared" si="15"/>
        <v>0</v>
      </c>
      <c r="CR176" s="21">
        <f t="shared" si="17"/>
        <v>0</v>
      </c>
      <c r="CS176" s="21">
        <f t="shared" si="16"/>
        <v>0</v>
      </c>
      <c r="CT176" s="232">
        <v>44572</v>
      </c>
      <c r="CU176" s="5">
        <f t="shared" si="13"/>
        <v>7700000</v>
      </c>
      <c r="CV176" s="5"/>
      <c r="CW176" s="7"/>
      <c r="DF176"/>
      <c r="DG176" s="7" t="s">
        <v>1118</v>
      </c>
      <c r="DH176" s="7" t="s">
        <v>1038</v>
      </c>
      <c r="DJ176" s="7" t="s">
        <v>1119</v>
      </c>
      <c r="DK176" s="7" t="s">
        <v>1049</v>
      </c>
      <c r="DL176" s="37" t="s">
        <v>2546</v>
      </c>
      <c r="DM176" s="37" t="s">
        <v>2361</v>
      </c>
    </row>
    <row r="177" spans="1:117" ht="25.5" customHeight="1" x14ac:dyDescent="0.25">
      <c r="A177" s="51">
        <v>174</v>
      </c>
      <c r="B177" s="7">
        <v>2021</v>
      </c>
      <c r="C177" s="11" t="s">
        <v>2547</v>
      </c>
      <c r="D177" s="46" t="s">
        <v>2548</v>
      </c>
      <c r="E177" s="73" t="s">
        <v>858</v>
      </c>
      <c r="G177" s="7" t="s">
        <v>1092</v>
      </c>
      <c r="H177" s="7" t="s">
        <v>1026</v>
      </c>
      <c r="I177" s="7" t="s">
        <v>1027</v>
      </c>
      <c r="J177" s="7" t="s">
        <v>2540</v>
      </c>
      <c r="K177" s="204" t="s">
        <v>2549</v>
      </c>
      <c r="L177" s="7" t="s">
        <v>3134</v>
      </c>
      <c r="M177" s="7" t="s">
        <v>1117</v>
      </c>
      <c r="N177" s="24">
        <v>80913515</v>
      </c>
      <c r="O177" s="41"/>
      <c r="P177" s="7" t="s">
        <v>1062</v>
      </c>
      <c r="Q177" s="7" t="s">
        <v>1029</v>
      </c>
      <c r="R177" s="7" t="s">
        <v>2550</v>
      </c>
      <c r="S177" s="7"/>
      <c r="T177" s="7"/>
      <c r="U177" s="7"/>
      <c r="V177" s="13"/>
      <c r="W177" s="7"/>
      <c r="X177" s="7"/>
      <c r="Y177" s="7"/>
      <c r="Z177" s="13">
        <v>3102788357</v>
      </c>
      <c r="AA177" s="13">
        <v>0</v>
      </c>
      <c r="AB177" s="35">
        <v>3.5</v>
      </c>
      <c r="AC177" s="7"/>
      <c r="AD177" s="28">
        <v>44466</v>
      </c>
      <c r="AE177" s="29">
        <v>44467</v>
      </c>
      <c r="AG177" s="9">
        <v>44572</v>
      </c>
      <c r="AH177" s="148">
        <f t="shared" si="14"/>
        <v>2200000</v>
      </c>
      <c r="AI177" s="147">
        <v>7700000</v>
      </c>
      <c r="AJ177" s="147"/>
      <c r="AK177" s="147"/>
      <c r="AL177" s="92" t="s">
        <v>2551</v>
      </c>
      <c r="AM177" s="7" t="s">
        <v>1083</v>
      </c>
      <c r="AN177" s="7">
        <v>607</v>
      </c>
      <c r="AO177" s="148" t="s">
        <v>2552</v>
      </c>
      <c r="AP177" s="148" t="s">
        <v>2545</v>
      </c>
      <c r="AQ177" s="7" t="s">
        <v>1031</v>
      </c>
      <c r="AR177" s="217" t="s">
        <v>1453</v>
      </c>
      <c r="AS177" s="217">
        <v>3</v>
      </c>
      <c r="AT177" s="7">
        <f>IFERROR(VLOOKUP(AS177,#REF!,2,0), )</f>
        <v>0</v>
      </c>
      <c r="AU177" s="7">
        <v>43</v>
      </c>
      <c r="AV177" s="7">
        <f>IFERROR(VLOOKUP(AU177,#REF!,2,0), )</f>
        <v>0</v>
      </c>
      <c r="AW177" s="7">
        <v>2164</v>
      </c>
      <c r="AX177" s="7">
        <f>IFERROR(VLOOKUP(AW177,#REF!,2,0), )</f>
        <v>0</v>
      </c>
      <c r="AY177" s="13"/>
      <c r="AZ177" s="13"/>
      <c r="BA177" s="13">
        <v>1</v>
      </c>
      <c r="BB177" s="13">
        <v>2</v>
      </c>
      <c r="BC177" s="13"/>
      <c r="BD177" s="13"/>
      <c r="BE177" s="13"/>
      <c r="BF177" s="218">
        <v>44477</v>
      </c>
      <c r="BG177" s="218"/>
      <c r="BH177" s="218"/>
      <c r="BI177" s="218">
        <v>44477</v>
      </c>
      <c r="BJ177" s="218">
        <v>44495</v>
      </c>
      <c r="BK177" s="218"/>
      <c r="BL177" s="218"/>
      <c r="BM177" s="218">
        <v>44495</v>
      </c>
      <c r="BN177" s="218">
        <v>44504</v>
      </c>
      <c r="BO177" s="218"/>
      <c r="BP177" s="5"/>
      <c r="BQ177" s="217"/>
      <c r="BR177" s="148"/>
      <c r="BS177" s="148"/>
      <c r="BT177" s="217"/>
      <c r="BU177" s="148"/>
      <c r="BV177" s="148"/>
      <c r="BW177" s="148"/>
      <c r="BX177" s="148"/>
      <c r="BY177" s="148"/>
      <c r="BZ177" s="217"/>
      <c r="CA177" s="147">
        <v>0</v>
      </c>
      <c r="CB177" s="217"/>
      <c r="CC177" s="217"/>
      <c r="CD177" s="219"/>
      <c r="CE177" s="148"/>
      <c r="CF177" s="148"/>
      <c r="CG177" s="148"/>
      <c r="CH177" s="217"/>
      <c r="CI177" s="217"/>
      <c r="CJ177" s="219"/>
      <c r="CK177" s="148"/>
      <c r="CL177" s="148"/>
      <c r="CM177" s="148"/>
      <c r="CN177" s="148"/>
      <c r="CO177" s="217"/>
      <c r="CP177" s="219"/>
      <c r="CQ177" s="5">
        <f t="shared" si="15"/>
        <v>0</v>
      </c>
      <c r="CR177" s="21">
        <f t="shared" si="17"/>
        <v>0</v>
      </c>
      <c r="CS177" s="21">
        <f t="shared" si="16"/>
        <v>0</v>
      </c>
      <c r="CT177" s="232">
        <v>44600</v>
      </c>
      <c r="CU177" s="5">
        <f t="shared" si="13"/>
        <v>7700000</v>
      </c>
      <c r="CV177" s="5"/>
      <c r="CW177" s="7"/>
      <c r="DF177"/>
      <c r="DG177" s="7" t="s">
        <v>1118</v>
      </c>
      <c r="DH177" s="7" t="s">
        <v>1038</v>
      </c>
      <c r="DJ177" s="7" t="s">
        <v>1119</v>
      </c>
      <c r="DK177" s="7" t="s">
        <v>1049</v>
      </c>
      <c r="DL177" s="37" t="s">
        <v>2546</v>
      </c>
      <c r="DM177" s="37" t="s">
        <v>2361</v>
      </c>
    </row>
    <row r="178" spans="1:117" ht="25.5" customHeight="1" x14ac:dyDescent="0.25">
      <c r="A178" s="51">
        <v>175</v>
      </c>
      <c r="B178" s="7">
        <v>2021</v>
      </c>
      <c r="C178" s="11" t="s">
        <v>2553</v>
      </c>
      <c r="D178" s="46" t="s">
        <v>2554</v>
      </c>
      <c r="E178" s="73" t="s">
        <v>859</v>
      </c>
      <c r="G178" s="7" t="s">
        <v>1092</v>
      </c>
      <c r="H178" s="7" t="s">
        <v>1026</v>
      </c>
      <c r="I178" s="7" t="s">
        <v>1027</v>
      </c>
      <c r="J178" s="7" t="s">
        <v>2555</v>
      </c>
      <c r="K178" s="204" t="s">
        <v>1066</v>
      </c>
      <c r="L178" s="7" t="s">
        <v>683</v>
      </c>
      <c r="M178" s="7" t="s">
        <v>1117</v>
      </c>
      <c r="N178" s="24">
        <v>79322185</v>
      </c>
      <c r="O178" s="41"/>
      <c r="P178" s="7" t="s">
        <v>1062</v>
      </c>
      <c r="Q178" s="7" t="s">
        <v>1029</v>
      </c>
      <c r="R178" s="7" t="s">
        <v>2556</v>
      </c>
      <c r="S178" s="7"/>
      <c r="T178" s="7"/>
      <c r="U178" s="7"/>
      <c r="V178" s="13"/>
      <c r="W178" s="7"/>
      <c r="X178" s="7"/>
      <c r="Y178" s="7"/>
      <c r="Z178" s="13">
        <v>3115690546</v>
      </c>
      <c r="AA178" s="13">
        <v>0</v>
      </c>
      <c r="AB178" s="35">
        <v>3</v>
      </c>
      <c r="AD178" s="28">
        <v>44468</v>
      </c>
      <c r="AE178" s="29">
        <v>44469</v>
      </c>
      <c r="AG178" s="9">
        <v>44559</v>
      </c>
      <c r="AH178" s="148">
        <f t="shared" si="14"/>
        <v>4400000</v>
      </c>
      <c r="AI178" s="147">
        <v>13200000</v>
      </c>
      <c r="AJ178" s="147"/>
      <c r="AK178" s="147"/>
      <c r="AL178" s="92" t="s">
        <v>2557</v>
      </c>
      <c r="AM178" s="7" t="s">
        <v>1083</v>
      </c>
      <c r="AN178" s="7">
        <v>613</v>
      </c>
      <c r="AO178" s="148" t="s">
        <v>2558</v>
      </c>
      <c r="AP178" s="148" t="s">
        <v>2559</v>
      </c>
      <c r="AQ178" s="7" t="s">
        <v>1031</v>
      </c>
      <c r="AR178" s="217" t="s">
        <v>1359</v>
      </c>
      <c r="AS178" s="217">
        <v>5</v>
      </c>
      <c r="AT178" s="7">
        <f>IFERROR(VLOOKUP(AS178,#REF!,2,0), )</f>
        <v>0</v>
      </c>
      <c r="AU178" s="7">
        <v>57</v>
      </c>
      <c r="AV178" s="7">
        <f>IFERROR(VLOOKUP(AU178,#REF!,2,0), )</f>
        <v>0</v>
      </c>
      <c r="AW178" s="7">
        <v>2169</v>
      </c>
      <c r="AX178" s="7">
        <f>IFERROR(VLOOKUP(AW178,#REF!,2,0), )</f>
        <v>0</v>
      </c>
      <c r="AY178" s="13"/>
      <c r="AZ178" s="13"/>
      <c r="BA178" s="13"/>
      <c r="BB178" s="13"/>
      <c r="BC178" s="13"/>
      <c r="BD178" s="13"/>
      <c r="BE178" s="13"/>
      <c r="BF178" s="218"/>
      <c r="BG178" s="218"/>
      <c r="BH178" s="218"/>
      <c r="BI178" s="218"/>
      <c r="BJ178" s="218"/>
      <c r="BK178" s="218"/>
      <c r="BL178" s="218"/>
      <c r="BM178" s="218"/>
      <c r="BN178" s="218"/>
      <c r="BO178" s="218"/>
      <c r="BP178" s="5"/>
      <c r="BQ178" s="217"/>
      <c r="BR178" s="148"/>
      <c r="BS178" s="148"/>
      <c r="BT178" s="217"/>
      <c r="BU178" s="148"/>
      <c r="BV178" s="148"/>
      <c r="BW178" s="148"/>
      <c r="BX178" s="148"/>
      <c r="BY178" s="148"/>
      <c r="BZ178" s="217"/>
      <c r="CA178" s="147">
        <v>0</v>
      </c>
      <c r="CB178" s="217"/>
      <c r="CC178" s="217"/>
      <c r="CD178" s="219"/>
      <c r="CE178" s="148"/>
      <c r="CF178" s="148"/>
      <c r="CG178" s="148"/>
      <c r="CH178" s="217"/>
      <c r="CI178" s="217"/>
      <c r="CJ178" s="219"/>
      <c r="CK178" s="148"/>
      <c r="CL178" s="148"/>
      <c r="CM178" s="148"/>
      <c r="CN178" s="148"/>
      <c r="CO178" s="217"/>
      <c r="CP178" s="219"/>
      <c r="CQ178" s="5">
        <f t="shared" si="15"/>
        <v>0</v>
      </c>
      <c r="CR178" s="21">
        <f t="shared" si="17"/>
        <v>0</v>
      </c>
      <c r="CS178" s="21">
        <f t="shared" si="16"/>
        <v>0</v>
      </c>
      <c r="CT178" s="9">
        <v>44559</v>
      </c>
      <c r="CU178" s="5">
        <f t="shared" si="13"/>
        <v>13200000</v>
      </c>
      <c r="CV178" s="5"/>
      <c r="CW178" s="7"/>
      <c r="DF178"/>
      <c r="DG178" s="7" t="s">
        <v>1118</v>
      </c>
      <c r="DH178" s="7" t="s">
        <v>1038</v>
      </c>
      <c r="DJ178" s="7" t="s">
        <v>1119</v>
      </c>
      <c r="DK178" s="7" t="s">
        <v>1039</v>
      </c>
      <c r="DL178" s="37" t="s">
        <v>2560</v>
      </c>
      <c r="DM178" s="37" t="s">
        <v>2561</v>
      </c>
    </row>
    <row r="179" spans="1:117" ht="25.5" customHeight="1" x14ac:dyDescent="0.25">
      <c r="A179" s="51">
        <v>176</v>
      </c>
      <c r="B179" s="7">
        <v>2021</v>
      </c>
      <c r="C179" s="11" t="s">
        <v>2562</v>
      </c>
      <c r="D179" s="46" t="s">
        <v>2563</v>
      </c>
      <c r="E179" s="93" t="s">
        <v>860</v>
      </c>
      <c r="G179" s="7" t="s">
        <v>1092</v>
      </c>
      <c r="H179" s="7" t="s">
        <v>1099</v>
      </c>
      <c r="I179" s="7" t="s">
        <v>1053</v>
      </c>
      <c r="J179" s="7" t="s">
        <v>2564</v>
      </c>
      <c r="K179" s="204" t="s">
        <v>2565</v>
      </c>
      <c r="L179" s="7" t="s">
        <v>3135</v>
      </c>
      <c r="M179" s="7" t="s">
        <v>1054</v>
      </c>
      <c r="N179" s="24">
        <v>901039835</v>
      </c>
      <c r="O179" s="41">
        <v>0</v>
      </c>
      <c r="P179" s="7" t="s">
        <v>1062</v>
      </c>
      <c r="Q179" s="7" t="s">
        <v>1055</v>
      </c>
      <c r="R179" s="7" t="s">
        <v>1161</v>
      </c>
      <c r="S179" s="7"/>
      <c r="T179" s="7"/>
      <c r="U179" s="7"/>
      <c r="V179" s="13"/>
      <c r="W179" s="7" t="s">
        <v>1169</v>
      </c>
      <c r="X179" s="7"/>
      <c r="Y179" s="7"/>
      <c r="Z179" s="13">
        <v>3105169154</v>
      </c>
      <c r="AA179" s="13"/>
      <c r="AB179" s="35">
        <v>5</v>
      </c>
      <c r="AC179" s="7"/>
      <c r="AD179" s="28">
        <v>44467</v>
      </c>
      <c r="AE179" s="29">
        <v>44470</v>
      </c>
      <c r="AG179" s="9">
        <v>44620</v>
      </c>
      <c r="AH179" s="148">
        <f t="shared" si="14"/>
        <v>64907492</v>
      </c>
      <c r="AI179" s="147">
        <v>324537460</v>
      </c>
      <c r="AJ179" s="147"/>
      <c r="AK179" s="147"/>
      <c r="AL179" s="92" t="s">
        <v>2566</v>
      </c>
      <c r="AM179" s="7" t="s">
        <v>1083</v>
      </c>
      <c r="AN179" s="7">
        <v>619</v>
      </c>
      <c r="AO179" s="148" t="s">
        <v>2567</v>
      </c>
      <c r="AP179" s="148" t="s">
        <v>2568</v>
      </c>
      <c r="AQ179" s="7" t="s">
        <v>1031</v>
      </c>
      <c r="AR179" s="217" t="s">
        <v>1694</v>
      </c>
      <c r="AS179" s="217">
        <v>2</v>
      </c>
      <c r="AT179" s="7">
        <f>IFERROR(VLOOKUP(AS179,#REF!,2,0), )</f>
        <v>0</v>
      </c>
      <c r="AU179" s="7">
        <v>34</v>
      </c>
      <c r="AV179" s="7">
        <f>IFERROR(VLOOKUP(AU179,#REF!,2,0), )</f>
        <v>0</v>
      </c>
      <c r="AW179" s="7">
        <v>2142</v>
      </c>
      <c r="AX179" s="7">
        <f>IFERROR(VLOOKUP(AW179,#REF!,2,0), )</f>
        <v>0</v>
      </c>
      <c r="AY179" s="13"/>
      <c r="AZ179" s="13">
        <v>2</v>
      </c>
      <c r="BA179" s="13"/>
      <c r="BB179" s="13"/>
      <c r="BC179" s="13"/>
      <c r="BD179" s="13"/>
      <c r="BE179" s="13"/>
      <c r="BF179" s="218"/>
      <c r="BG179" s="218"/>
      <c r="BH179" s="218"/>
      <c r="BI179" s="218"/>
      <c r="BJ179" s="218"/>
      <c r="BK179" s="218"/>
      <c r="BL179" s="218"/>
      <c r="BM179" s="218"/>
      <c r="BN179" s="218"/>
      <c r="BO179" s="218"/>
      <c r="BP179" s="5"/>
      <c r="BQ179" s="217"/>
      <c r="BR179" s="148"/>
      <c r="BS179" s="148"/>
      <c r="BT179" s="217"/>
      <c r="BU179" s="148"/>
      <c r="BV179" s="148"/>
      <c r="BW179" s="148"/>
      <c r="BX179" s="148"/>
      <c r="BY179" s="148"/>
      <c r="BZ179" s="217"/>
      <c r="CA179" s="147">
        <v>0</v>
      </c>
      <c r="CB179" s="217">
        <v>1</v>
      </c>
      <c r="CC179" s="217">
        <v>15</v>
      </c>
      <c r="CD179" s="219">
        <v>44666</v>
      </c>
      <c r="CE179" s="148"/>
      <c r="CF179" s="148"/>
      <c r="CG179" s="148">
        <v>0</v>
      </c>
      <c r="CH179" s="217">
        <v>0</v>
      </c>
      <c r="CI179" s="217">
        <v>45</v>
      </c>
      <c r="CJ179" s="219">
        <v>44711</v>
      </c>
      <c r="CK179" s="148"/>
      <c r="CL179" s="148"/>
      <c r="CM179" s="148"/>
      <c r="CN179" s="148"/>
      <c r="CO179" s="217"/>
      <c r="CP179" s="219"/>
      <c r="CQ179" s="5">
        <f t="shared" si="15"/>
        <v>0</v>
      </c>
      <c r="CR179" s="21">
        <f t="shared" si="17"/>
        <v>1</v>
      </c>
      <c r="CS179" s="21">
        <f t="shared" si="16"/>
        <v>60</v>
      </c>
      <c r="CT179" s="232">
        <v>44711</v>
      </c>
      <c r="CU179" s="5">
        <f t="shared" ref="CU179:CU232" si="18">+AI179+CA179+CG179+CM179</f>
        <v>324537460</v>
      </c>
      <c r="CV179" s="5"/>
      <c r="CW179" s="7"/>
      <c r="DF179"/>
      <c r="DG179" s="7" t="s">
        <v>1118</v>
      </c>
      <c r="DH179" s="7" t="s">
        <v>1038</v>
      </c>
      <c r="DJ179" s="7" t="s">
        <v>2191</v>
      </c>
      <c r="DK179" s="7" t="s">
        <v>1146</v>
      </c>
      <c r="DL179" s="37" t="s">
        <v>2569</v>
      </c>
      <c r="DM179" s="37" t="s">
        <v>2570</v>
      </c>
    </row>
    <row r="180" spans="1:117" ht="25.5" customHeight="1" x14ac:dyDescent="0.25">
      <c r="A180" s="51">
        <v>177</v>
      </c>
      <c r="B180" s="7">
        <v>2021</v>
      </c>
      <c r="C180" s="11" t="s">
        <v>2571</v>
      </c>
      <c r="D180" s="46" t="s">
        <v>2572</v>
      </c>
      <c r="E180" s="73" t="s">
        <v>861</v>
      </c>
      <c r="G180" s="7" t="s">
        <v>1092</v>
      </c>
      <c r="H180" s="7" t="s">
        <v>1026</v>
      </c>
      <c r="I180" s="7" t="s">
        <v>1027</v>
      </c>
      <c r="J180" s="7" t="s">
        <v>2573</v>
      </c>
      <c r="K180" s="204" t="s">
        <v>2574</v>
      </c>
      <c r="L180" s="7" t="s">
        <v>3136</v>
      </c>
      <c r="M180" s="7" t="s">
        <v>1117</v>
      </c>
      <c r="N180" s="24">
        <v>74377268</v>
      </c>
      <c r="O180" s="41"/>
      <c r="P180" t="s">
        <v>1050</v>
      </c>
      <c r="Q180" s="7" t="s">
        <v>1029</v>
      </c>
      <c r="R180" s="7" t="s">
        <v>2575</v>
      </c>
      <c r="S180" s="7"/>
      <c r="T180" s="7"/>
      <c r="U180" s="7"/>
      <c r="V180" s="13"/>
      <c r="W180" s="7"/>
      <c r="X180" s="7"/>
      <c r="Y180" s="7"/>
      <c r="Z180" s="13">
        <v>3017038646</v>
      </c>
      <c r="AA180" s="13">
        <v>0</v>
      </c>
      <c r="AB180" s="35">
        <v>3.5</v>
      </c>
      <c r="AD180" s="28">
        <v>44468</v>
      </c>
      <c r="AE180" s="29">
        <v>44469</v>
      </c>
      <c r="AG180" s="9">
        <v>44574</v>
      </c>
      <c r="AH180" s="148">
        <f t="shared" si="14"/>
        <v>6000000</v>
      </c>
      <c r="AI180" s="147">
        <v>21000000</v>
      </c>
      <c r="AJ180" s="147"/>
      <c r="AK180" s="147"/>
      <c r="AL180" s="92" t="s">
        <v>2576</v>
      </c>
      <c r="AM180" s="148" t="s">
        <v>1040</v>
      </c>
      <c r="AN180" s="7">
        <v>614</v>
      </c>
      <c r="AO180" s="148" t="s">
        <v>2577</v>
      </c>
      <c r="AP180" s="148" t="s">
        <v>2578</v>
      </c>
      <c r="AQ180" s="7" t="s">
        <v>1031</v>
      </c>
      <c r="AR180" s="217" t="s">
        <v>1359</v>
      </c>
      <c r="AS180" s="217">
        <v>5</v>
      </c>
      <c r="AT180" s="7">
        <f>IFERROR(VLOOKUP(AS180,#REF!,2,0), )</f>
        <v>0</v>
      </c>
      <c r="AU180" s="7">
        <v>57</v>
      </c>
      <c r="AV180" s="7">
        <f>IFERROR(VLOOKUP(AU180,#REF!,2,0), )</f>
        <v>0</v>
      </c>
      <c r="AW180" s="7">
        <v>2169</v>
      </c>
      <c r="AX180" s="7">
        <f>IFERROR(VLOOKUP(AW180,#REF!,2,0), )</f>
        <v>0</v>
      </c>
      <c r="AY180" s="13"/>
      <c r="AZ180" s="13"/>
      <c r="BA180" s="13"/>
      <c r="BB180" s="13"/>
      <c r="BC180" s="13"/>
      <c r="BD180" s="13">
        <v>1</v>
      </c>
      <c r="BE180" s="13"/>
      <c r="BF180" s="218"/>
      <c r="BG180" s="218"/>
      <c r="BH180" s="218"/>
      <c r="BI180" s="218"/>
      <c r="BJ180" s="218"/>
      <c r="BK180" s="218"/>
      <c r="BL180" s="218"/>
      <c r="BM180" s="218"/>
      <c r="BN180" s="218"/>
      <c r="BO180" s="218"/>
      <c r="BP180" s="5"/>
      <c r="BQ180" s="217"/>
      <c r="BR180" s="148"/>
      <c r="BS180" s="148"/>
      <c r="BT180" s="217"/>
      <c r="BU180" s="148"/>
      <c r="BV180" s="148"/>
      <c r="BW180" s="148"/>
      <c r="BX180" s="148"/>
      <c r="BY180" s="148"/>
      <c r="BZ180" s="217"/>
      <c r="CA180" s="147">
        <v>0</v>
      </c>
      <c r="CB180" s="217"/>
      <c r="CC180" s="217"/>
      <c r="CD180" s="219"/>
      <c r="CE180" s="148"/>
      <c r="CF180" s="148"/>
      <c r="CG180" s="148"/>
      <c r="CH180" s="217"/>
      <c r="CI180" s="217"/>
      <c r="CJ180" s="219"/>
      <c r="CK180" s="148"/>
      <c r="CL180" s="148"/>
      <c r="CM180" s="148"/>
      <c r="CN180" s="148"/>
      <c r="CO180" s="217"/>
      <c r="CP180" s="219"/>
      <c r="CQ180" s="5">
        <f t="shared" si="15"/>
        <v>0</v>
      </c>
      <c r="CR180" s="21">
        <f t="shared" si="17"/>
        <v>0</v>
      </c>
      <c r="CS180" s="21">
        <f t="shared" si="16"/>
        <v>0</v>
      </c>
      <c r="CT180" s="232">
        <v>44575</v>
      </c>
      <c r="CU180" s="5">
        <f t="shared" si="18"/>
        <v>21000000</v>
      </c>
      <c r="CV180" s="5"/>
      <c r="CW180" s="7"/>
      <c r="DF180"/>
      <c r="DG180" s="7" t="s">
        <v>1118</v>
      </c>
      <c r="DH180" s="7" t="s">
        <v>1038</v>
      </c>
      <c r="DJ180" s="7" t="s">
        <v>1204</v>
      </c>
    </row>
    <row r="181" spans="1:117" ht="25.5" customHeight="1" x14ac:dyDescent="0.25">
      <c r="A181" s="51">
        <v>178</v>
      </c>
      <c r="B181" s="7">
        <v>2021</v>
      </c>
      <c r="C181" s="11" t="s">
        <v>2579</v>
      </c>
      <c r="D181" s="46" t="s">
        <v>2580</v>
      </c>
      <c r="E181" s="72" t="s">
        <v>862</v>
      </c>
      <c r="G181" s="7" t="s">
        <v>1092</v>
      </c>
      <c r="H181" s="7" t="s">
        <v>1026</v>
      </c>
      <c r="I181" s="7" t="s">
        <v>1027</v>
      </c>
      <c r="J181" s="7" t="s">
        <v>2581</v>
      </c>
      <c r="K181" s="204" t="s">
        <v>1088</v>
      </c>
      <c r="L181" s="7" t="s">
        <v>568</v>
      </c>
      <c r="M181" s="7" t="s">
        <v>1117</v>
      </c>
      <c r="N181" s="24">
        <v>1015424055</v>
      </c>
      <c r="O181" s="41"/>
      <c r="P181" t="s">
        <v>1143</v>
      </c>
      <c r="Q181" s="7" t="s">
        <v>1029</v>
      </c>
      <c r="R181" s="7" t="s">
        <v>2366</v>
      </c>
      <c r="S181" s="7"/>
      <c r="T181" s="7"/>
      <c r="U181" s="7"/>
      <c r="V181" s="13"/>
      <c r="W181" s="7"/>
      <c r="X181" s="7"/>
      <c r="Y181" s="7"/>
      <c r="Z181" s="13">
        <v>3507617455</v>
      </c>
      <c r="AA181" s="13">
        <v>0</v>
      </c>
      <c r="AB181" s="35">
        <v>3.5</v>
      </c>
      <c r="AC181" s="7"/>
      <c r="AD181" s="28">
        <v>44470</v>
      </c>
      <c r="AE181" s="29">
        <v>44473</v>
      </c>
      <c r="AG181" s="9">
        <v>44578</v>
      </c>
      <c r="AH181" s="148">
        <f t="shared" si="14"/>
        <v>2200000</v>
      </c>
      <c r="AI181" s="147">
        <v>7700000</v>
      </c>
      <c r="AJ181" s="147"/>
      <c r="AK181" s="147"/>
      <c r="AL181" s="92" t="s">
        <v>2582</v>
      </c>
      <c r="AM181" s="7" t="s">
        <v>1083</v>
      </c>
      <c r="AN181" s="7">
        <v>620</v>
      </c>
      <c r="AO181" s="148" t="s">
        <v>2583</v>
      </c>
      <c r="AP181" s="148" t="s">
        <v>2584</v>
      </c>
      <c r="AQ181" s="7" t="s">
        <v>1031</v>
      </c>
      <c r="AR181" s="217" t="s">
        <v>1453</v>
      </c>
      <c r="AS181" s="217">
        <v>3</v>
      </c>
      <c r="AT181" s="7">
        <f>IFERROR(VLOOKUP(AS181,#REF!,2,0), )</f>
        <v>0</v>
      </c>
      <c r="AU181" s="7">
        <v>43</v>
      </c>
      <c r="AV181" s="7">
        <f>IFERROR(VLOOKUP(AU181,#REF!,2,0), )</f>
        <v>0</v>
      </c>
      <c r="AW181" s="7">
        <v>2164</v>
      </c>
      <c r="AX181" s="7">
        <f>IFERROR(VLOOKUP(AW181,#REF!,2,0), )</f>
        <v>0</v>
      </c>
      <c r="AY181" s="13"/>
      <c r="AZ181" s="13"/>
      <c r="BA181" s="13"/>
      <c r="BB181" s="13"/>
      <c r="BC181" s="13"/>
      <c r="BD181" s="13"/>
      <c r="BE181" s="13"/>
      <c r="BF181" s="218"/>
      <c r="BG181" s="218"/>
      <c r="BH181" s="218"/>
      <c r="BI181" s="218"/>
      <c r="BJ181" s="218"/>
      <c r="BK181" s="218"/>
      <c r="BL181" s="218"/>
      <c r="BM181" s="218"/>
      <c r="BN181" s="218"/>
      <c r="BO181" s="218"/>
      <c r="BP181" s="5"/>
      <c r="BQ181" s="217"/>
      <c r="BR181" s="148"/>
      <c r="BS181" s="148"/>
      <c r="BT181" s="217"/>
      <c r="BU181" s="148"/>
      <c r="BV181" s="148"/>
      <c r="BW181" s="148"/>
      <c r="BX181" s="148"/>
      <c r="BY181" s="148"/>
      <c r="BZ181" s="217"/>
      <c r="CA181" s="147">
        <v>0</v>
      </c>
      <c r="CB181" s="217"/>
      <c r="CC181" s="217"/>
      <c r="CD181" s="219"/>
      <c r="CE181" s="148"/>
      <c r="CF181" s="148"/>
      <c r="CG181" s="148"/>
      <c r="CH181" s="217"/>
      <c r="CI181" s="217"/>
      <c r="CJ181" s="219"/>
      <c r="CK181" s="148"/>
      <c r="CL181" s="148"/>
      <c r="CM181" s="148"/>
      <c r="CN181" s="148"/>
      <c r="CO181" s="217"/>
      <c r="CP181" s="219"/>
      <c r="CQ181" s="5">
        <f t="shared" si="15"/>
        <v>0</v>
      </c>
      <c r="CR181" s="21">
        <f t="shared" si="17"/>
        <v>0</v>
      </c>
      <c r="CS181" s="21">
        <f t="shared" si="16"/>
        <v>0</v>
      </c>
      <c r="CT181" s="9">
        <v>44578</v>
      </c>
      <c r="CU181" s="5">
        <f t="shared" si="18"/>
        <v>7700000</v>
      </c>
      <c r="CV181" s="5"/>
      <c r="CW181" s="7"/>
      <c r="DF181"/>
      <c r="DG181" s="7" t="s">
        <v>1118</v>
      </c>
      <c r="DH181" s="7" t="s">
        <v>1038</v>
      </c>
      <c r="DJ181" s="7" t="s">
        <v>1119</v>
      </c>
      <c r="DK181" s="7" t="s">
        <v>1049</v>
      </c>
      <c r="DL181" s="37" t="s">
        <v>2585</v>
      </c>
      <c r="DM181" s="37" t="s">
        <v>2256</v>
      </c>
    </row>
    <row r="182" spans="1:117" ht="25.5" customHeight="1" x14ac:dyDescent="0.25">
      <c r="A182" s="51">
        <v>179</v>
      </c>
      <c r="B182" s="7">
        <v>2021</v>
      </c>
      <c r="C182" s="11" t="s">
        <v>2586</v>
      </c>
      <c r="D182" s="46" t="s">
        <v>2587</v>
      </c>
      <c r="E182" s="70" t="s">
        <v>863</v>
      </c>
      <c r="G182" s="7" t="s">
        <v>1092</v>
      </c>
      <c r="H182" s="7" t="s">
        <v>1026</v>
      </c>
      <c r="I182" s="7" t="s">
        <v>1027</v>
      </c>
      <c r="J182" s="7" t="s">
        <v>2588</v>
      </c>
      <c r="K182" s="204" t="s">
        <v>1127</v>
      </c>
      <c r="L182" s="7" t="s">
        <v>565</v>
      </c>
      <c r="M182" s="7" t="s">
        <v>1117</v>
      </c>
      <c r="N182" s="24">
        <v>1929911</v>
      </c>
      <c r="O182" s="41"/>
      <c r="P182" s="7" t="s">
        <v>1062</v>
      </c>
      <c r="Q182" s="7" t="s">
        <v>1029</v>
      </c>
      <c r="R182" s="7" t="s">
        <v>2589</v>
      </c>
      <c r="S182" s="7"/>
      <c r="T182" s="7"/>
      <c r="U182" s="7"/>
      <c r="V182" s="13"/>
      <c r="W182" s="7"/>
      <c r="X182" s="7"/>
      <c r="Y182" s="7"/>
      <c r="Z182" s="13">
        <v>3013308555</v>
      </c>
      <c r="AA182" s="13">
        <v>0</v>
      </c>
      <c r="AB182" s="35">
        <v>3.5</v>
      </c>
      <c r="AD182" s="28">
        <v>44476</v>
      </c>
      <c r="AE182" s="29">
        <v>44477</v>
      </c>
      <c r="AG182" s="9">
        <v>44582</v>
      </c>
      <c r="AH182" s="148">
        <f t="shared" si="14"/>
        <v>2200000</v>
      </c>
      <c r="AI182" s="147">
        <v>7700000</v>
      </c>
      <c r="AJ182" s="147"/>
      <c r="AK182" s="147"/>
      <c r="AL182" s="92" t="s">
        <v>2590</v>
      </c>
      <c r="AM182" s="7" t="s">
        <v>1083</v>
      </c>
      <c r="AN182" s="7">
        <v>634</v>
      </c>
      <c r="AO182" s="148" t="s">
        <v>2591</v>
      </c>
      <c r="AP182" s="148" t="s">
        <v>2592</v>
      </c>
      <c r="AQ182" s="7" t="s">
        <v>1031</v>
      </c>
      <c r="AR182" s="217" t="s">
        <v>1453</v>
      </c>
      <c r="AS182" s="217">
        <v>3</v>
      </c>
      <c r="AT182" s="7">
        <f>IFERROR(VLOOKUP(AS182,#REF!,2,0), )</f>
        <v>0</v>
      </c>
      <c r="AU182" s="7">
        <v>43</v>
      </c>
      <c r="AV182" s="7">
        <f>IFERROR(VLOOKUP(AU182,#REF!,2,0), )</f>
        <v>0</v>
      </c>
      <c r="AW182" s="7">
        <v>2164</v>
      </c>
      <c r="AX182" s="7">
        <f>IFERROR(VLOOKUP(AW182,#REF!,2,0), )</f>
        <v>0</v>
      </c>
      <c r="AY182" s="13"/>
      <c r="AZ182" s="13"/>
      <c r="BA182" s="13"/>
      <c r="BB182" s="13"/>
      <c r="BC182" s="13"/>
      <c r="BD182" s="13"/>
      <c r="BE182" s="13"/>
      <c r="BF182" s="218"/>
      <c r="BG182" s="218"/>
      <c r="BH182" s="218"/>
      <c r="BI182" s="218"/>
      <c r="BJ182" s="218"/>
      <c r="BK182" s="218"/>
      <c r="BL182" s="218"/>
      <c r="BM182" s="218"/>
      <c r="BN182" s="218"/>
      <c r="BO182" s="218"/>
      <c r="BP182" s="5"/>
      <c r="BQ182" s="217"/>
      <c r="BR182" s="148"/>
      <c r="BS182" s="148"/>
      <c r="BT182" s="217"/>
      <c r="BU182" s="148"/>
      <c r="BV182" s="148"/>
      <c r="BW182" s="148"/>
      <c r="BX182" s="148"/>
      <c r="BY182" s="148"/>
      <c r="BZ182" s="217"/>
      <c r="CA182" s="147">
        <v>0</v>
      </c>
      <c r="CB182" s="217"/>
      <c r="CC182" s="217"/>
      <c r="CD182" s="219"/>
      <c r="CE182" s="148"/>
      <c r="CF182" s="148"/>
      <c r="CG182" s="148"/>
      <c r="CH182" s="217"/>
      <c r="CI182" s="217"/>
      <c r="CJ182" s="219"/>
      <c r="CK182" s="148"/>
      <c r="CL182" s="148"/>
      <c r="CM182" s="148"/>
      <c r="CN182" s="148"/>
      <c r="CO182" s="217"/>
      <c r="CP182" s="219"/>
      <c r="CQ182" s="5">
        <f t="shared" si="15"/>
        <v>0</v>
      </c>
      <c r="CR182" s="21">
        <f t="shared" si="17"/>
        <v>0</v>
      </c>
      <c r="CS182" s="21">
        <f t="shared" si="16"/>
        <v>0</v>
      </c>
      <c r="CT182" s="232">
        <v>44584</v>
      </c>
      <c r="CU182" s="5">
        <f t="shared" si="18"/>
        <v>7700000</v>
      </c>
      <c r="CV182" s="5"/>
      <c r="CW182" s="7"/>
      <c r="DF182"/>
      <c r="DG182" s="7" t="s">
        <v>1118</v>
      </c>
      <c r="DH182" s="7" t="s">
        <v>1038</v>
      </c>
      <c r="DJ182" s="7" t="s">
        <v>1119</v>
      </c>
      <c r="DK182" s="7" t="s">
        <v>1049</v>
      </c>
      <c r="DL182" s="37" t="s">
        <v>2593</v>
      </c>
      <c r="DM182" s="37" t="s">
        <v>2594</v>
      </c>
    </row>
    <row r="183" spans="1:117" ht="25.5" customHeight="1" x14ac:dyDescent="0.25">
      <c r="A183" s="51">
        <v>180</v>
      </c>
      <c r="B183" s="7">
        <v>2021</v>
      </c>
      <c r="C183" s="11" t="s">
        <v>2595</v>
      </c>
      <c r="D183" s="46" t="s">
        <v>2596</v>
      </c>
      <c r="E183" s="70" t="s">
        <v>864</v>
      </c>
      <c r="G183" s="7" t="s">
        <v>1092</v>
      </c>
      <c r="H183" s="7" t="s">
        <v>1026</v>
      </c>
      <c r="I183" s="7" t="s">
        <v>1027</v>
      </c>
      <c r="J183" s="7" t="s">
        <v>2597</v>
      </c>
      <c r="K183" s="204" t="s">
        <v>2598</v>
      </c>
      <c r="L183" s="7" t="s">
        <v>3137</v>
      </c>
      <c r="M183" s="7" t="s">
        <v>1117</v>
      </c>
      <c r="N183" s="24">
        <v>10207778135</v>
      </c>
      <c r="O183" s="41"/>
      <c r="P183" s="7" t="s">
        <v>1062</v>
      </c>
      <c r="Q183" s="7" t="s">
        <v>1029</v>
      </c>
      <c r="R183" s="7" t="s">
        <v>2599</v>
      </c>
      <c r="S183" s="7"/>
      <c r="T183" s="7"/>
      <c r="U183" s="7"/>
      <c r="V183" s="13"/>
      <c r="W183" s="7"/>
      <c r="X183" s="7"/>
      <c r="Y183" s="7"/>
      <c r="Z183" s="13">
        <v>3017484204</v>
      </c>
      <c r="AA183" s="13">
        <v>0</v>
      </c>
      <c r="AB183" s="35">
        <v>3</v>
      </c>
      <c r="AC183" s="7"/>
      <c r="AD183" s="28">
        <v>44477</v>
      </c>
      <c r="AE183" s="29">
        <v>44477</v>
      </c>
      <c r="AG183" s="9">
        <v>44568</v>
      </c>
      <c r="AH183" s="148">
        <f t="shared" si="14"/>
        <v>4400000</v>
      </c>
      <c r="AI183" s="147">
        <v>13200000</v>
      </c>
      <c r="AJ183" s="147"/>
      <c r="AK183" s="147"/>
      <c r="AL183" s="92" t="s">
        <v>2600</v>
      </c>
      <c r="AM183" s="7" t="s">
        <v>1083</v>
      </c>
      <c r="AN183" s="7">
        <v>633</v>
      </c>
      <c r="AO183" s="148" t="s">
        <v>2601</v>
      </c>
      <c r="AP183" s="148" t="s">
        <v>2592</v>
      </c>
      <c r="AQ183" s="7" t="s">
        <v>1031</v>
      </c>
      <c r="AR183" s="217" t="s">
        <v>1332</v>
      </c>
      <c r="AS183" s="217">
        <v>3</v>
      </c>
      <c r="AT183" s="7">
        <f>IFERROR(VLOOKUP(AS183,#REF!,2,0), )</f>
        <v>0</v>
      </c>
      <c r="AU183" s="7">
        <v>40</v>
      </c>
      <c r="AV183" s="7">
        <f>IFERROR(VLOOKUP(AU183,#REF!,2,0), )</f>
        <v>0</v>
      </c>
      <c r="AW183" s="7">
        <v>2162</v>
      </c>
      <c r="AX183" s="7">
        <f>IFERROR(VLOOKUP(AW183,#REF!,2,0), )</f>
        <v>0</v>
      </c>
      <c r="AY183" s="13"/>
      <c r="AZ183" s="13"/>
      <c r="BA183" s="13"/>
      <c r="BB183" s="13"/>
      <c r="BC183" s="13"/>
      <c r="BD183" s="13"/>
      <c r="BE183" s="13"/>
      <c r="BF183" s="218"/>
      <c r="BG183" s="218"/>
      <c r="BH183" s="218"/>
      <c r="BI183" s="218"/>
      <c r="BJ183" s="218"/>
      <c r="BK183" s="218"/>
      <c r="BL183" s="218"/>
      <c r="BM183" s="218"/>
      <c r="BN183" s="218"/>
      <c r="BO183" s="218"/>
      <c r="BP183" s="148"/>
      <c r="BQ183" s="217"/>
      <c r="BR183" s="148"/>
      <c r="BS183" s="148"/>
      <c r="BT183" s="217"/>
      <c r="BU183" s="148"/>
      <c r="BV183" s="148"/>
      <c r="BW183" s="148"/>
      <c r="BX183" s="148"/>
      <c r="BY183" s="148"/>
      <c r="BZ183" s="217"/>
      <c r="CA183" s="147">
        <v>0</v>
      </c>
      <c r="CB183" s="217"/>
      <c r="CC183" s="217"/>
      <c r="CD183" s="219"/>
      <c r="CE183" s="148"/>
      <c r="CF183" s="148"/>
      <c r="CG183" s="148"/>
      <c r="CH183" s="217"/>
      <c r="CI183" s="217"/>
      <c r="CJ183" s="219"/>
      <c r="CK183" s="148"/>
      <c r="CL183" s="148"/>
      <c r="CM183" s="148"/>
      <c r="CN183" s="148"/>
      <c r="CO183" s="217"/>
      <c r="CP183" s="219"/>
      <c r="CQ183" s="5">
        <f t="shared" si="15"/>
        <v>0</v>
      </c>
      <c r="CR183" s="21">
        <f t="shared" si="17"/>
        <v>0</v>
      </c>
      <c r="CS183" s="21">
        <f t="shared" si="16"/>
        <v>0</v>
      </c>
      <c r="CT183" s="9">
        <v>44568</v>
      </c>
      <c r="CU183" s="5">
        <f t="shared" si="18"/>
        <v>13200000</v>
      </c>
      <c r="CV183" s="5"/>
      <c r="CW183" s="7"/>
      <c r="DF183"/>
      <c r="DG183" s="7" t="s">
        <v>1118</v>
      </c>
      <c r="DH183" s="7" t="s">
        <v>1038</v>
      </c>
      <c r="DJ183" s="7" t="s">
        <v>1119</v>
      </c>
      <c r="DK183" s="7" t="s">
        <v>1039</v>
      </c>
      <c r="DL183" s="37" t="s">
        <v>2602</v>
      </c>
      <c r="DM183" s="37" t="s">
        <v>2603</v>
      </c>
    </row>
    <row r="184" spans="1:117" ht="25.5" customHeight="1" x14ac:dyDescent="0.25">
      <c r="A184" s="51">
        <v>181</v>
      </c>
      <c r="B184" s="7">
        <v>2021</v>
      </c>
      <c r="C184" s="11" t="s">
        <v>2604</v>
      </c>
      <c r="D184" s="46" t="s">
        <v>2605</v>
      </c>
      <c r="E184" s="70" t="s">
        <v>865</v>
      </c>
      <c r="G184" s="7" t="s">
        <v>1092</v>
      </c>
      <c r="H184" s="7" t="s">
        <v>1026</v>
      </c>
      <c r="I184" s="7" t="s">
        <v>1027</v>
      </c>
      <c r="J184" s="7" t="s">
        <v>2606</v>
      </c>
      <c r="K184" s="204" t="s">
        <v>2607</v>
      </c>
      <c r="L184" s="7" t="s">
        <v>3138</v>
      </c>
      <c r="M184" s="7" t="s">
        <v>1117</v>
      </c>
      <c r="N184" s="24">
        <v>1018469966</v>
      </c>
      <c r="O184" s="41"/>
      <c r="P184" t="s">
        <v>1144</v>
      </c>
      <c r="Q184" s="7" t="s">
        <v>1029</v>
      </c>
      <c r="R184" s="7" t="s">
        <v>2608</v>
      </c>
      <c r="S184" s="7"/>
      <c r="T184" s="7"/>
      <c r="U184" s="7"/>
      <c r="V184" s="13"/>
      <c r="W184" s="7"/>
      <c r="X184" s="7"/>
      <c r="Y184" s="7"/>
      <c r="Z184" s="13">
        <v>3194416580</v>
      </c>
      <c r="AA184" s="13">
        <v>0</v>
      </c>
      <c r="AB184" s="35">
        <v>3</v>
      </c>
      <c r="AD184" s="28">
        <v>44480</v>
      </c>
      <c r="AE184" s="29">
        <v>44481</v>
      </c>
      <c r="AG184" s="9">
        <v>44572</v>
      </c>
      <c r="AH184" s="148">
        <f t="shared" si="14"/>
        <v>2200000</v>
      </c>
      <c r="AI184" s="147">
        <v>6600000</v>
      </c>
      <c r="AJ184" s="147"/>
      <c r="AK184" s="147"/>
      <c r="AL184" s="92" t="s">
        <v>2609</v>
      </c>
      <c r="AM184" s="7" t="s">
        <v>1083</v>
      </c>
      <c r="AN184" s="7">
        <v>636</v>
      </c>
      <c r="AO184" s="148" t="s">
        <v>2610</v>
      </c>
      <c r="AP184" s="148" t="s">
        <v>2611</v>
      </c>
      <c r="AQ184" s="7" t="s">
        <v>1031</v>
      </c>
      <c r="AR184" s="217" t="s">
        <v>1453</v>
      </c>
      <c r="AS184" s="217">
        <v>3</v>
      </c>
      <c r="AT184" s="7">
        <f>IFERROR(VLOOKUP(AS184,#REF!,2,0), )</f>
        <v>0</v>
      </c>
      <c r="AU184" s="7">
        <v>43</v>
      </c>
      <c r="AV184" s="7">
        <f>IFERROR(VLOOKUP(AU184,#REF!,2,0), )</f>
        <v>0</v>
      </c>
      <c r="AW184" s="7">
        <v>2164</v>
      </c>
      <c r="AX184" s="7">
        <f>IFERROR(VLOOKUP(AW184,#REF!,2,0), )</f>
        <v>0</v>
      </c>
      <c r="AY184" s="13"/>
      <c r="AZ184" s="13"/>
      <c r="BA184" s="13">
        <v>1</v>
      </c>
      <c r="BB184" s="13"/>
      <c r="BC184" s="13"/>
      <c r="BD184" s="13"/>
      <c r="BE184" s="13"/>
      <c r="BF184" s="218">
        <v>44519</v>
      </c>
      <c r="BG184" s="218"/>
      <c r="BH184" s="218"/>
      <c r="BI184" s="218"/>
      <c r="BJ184" s="218"/>
      <c r="BK184" s="218"/>
      <c r="BL184" s="218"/>
      <c r="BM184" s="218"/>
      <c r="BN184" s="218"/>
      <c r="BO184" s="218"/>
      <c r="BP184" s="148"/>
      <c r="BQ184" s="217"/>
      <c r="BR184" s="148"/>
      <c r="BS184" s="5" t="s">
        <v>1028</v>
      </c>
      <c r="BT184" s="217">
        <v>1032479457</v>
      </c>
      <c r="BU184" s="148" t="s">
        <v>701</v>
      </c>
      <c r="BV184" s="148"/>
      <c r="BW184" s="148"/>
      <c r="BX184" s="148"/>
      <c r="BY184" s="148"/>
      <c r="BZ184" s="217"/>
      <c r="CA184" s="147">
        <v>0</v>
      </c>
      <c r="CB184" s="217"/>
      <c r="CC184" s="217"/>
      <c r="CD184" s="219"/>
      <c r="CE184" s="148"/>
      <c r="CF184" s="148"/>
      <c r="CG184" s="148"/>
      <c r="CH184" s="217"/>
      <c r="CI184" s="217"/>
      <c r="CJ184" s="219"/>
      <c r="CK184" s="148"/>
      <c r="CL184" s="148"/>
      <c r="CM184" s="148"/>
      <c r="CN184" s="148"/>
      <c r="CO184" s="217"/>
      <c r="CP184" s="219"/>
      <c r="CQ184" s="5">
        <f t="shared" si="15"/>
        <v>0</v>
      </c>
      <c r="CR184" s="21">
        <f t="shared" si="17"/>
        <v>0</v>
      </c>
      <c r="CS184" s="21">
        <f t="shared" si="16"/>
        <v>0</v>
      </c>
      <c r="CT184" s="9">
        <v>44572</v>
      </c>
      <c r="CU184" s="5">
        <f t="shared" si="18"/>
        <v>6600000</v>
      </c>
      <c r="CV184" s="5"/>
      <c r="CW184" s="7"/>
      <c r="DF184"/>
      <c r="DG184" s="7" t="s">
        <v>1118</v>
      </c>
      <c r="DH184" s="7" t="s">
        <v>1038</v>
      </c>
      <c r="DJ184" s="7" t="s">
        <v>1119</v>
      </c>
      <c r="DK184" s="7" t="s">
        <v>1049</v>
      </c>
      <c r="DL184" s="37" t="s">
        <v>2593</v>
      </c>
      <c r="DM184" s="37" t="s">
        <v>2594</v>
      </c>
    </row>
    <row r="185" spans="1:117" ht="25.5" customHeight="1" x14ac:dyDescent="0.25">
      <c r="A185" s="51">
        <v>182</v>
      </c>
      <c r="B185" s="7">
        <v>2021</v>
      </c>
      <c r="C185" s="11" t="s">
        <v>2612</v>
      </c>
      <c r="D185" s="46" t="s">
        <v>2613</v>
      </c>
      <c r="E185" s="70" t="s">
        <v>866</v>
      </c>
      <c r="G185" s="7" t="s">
        <v>1092</v>
      </c>
      <c r="H185" s="7" t="s">
        <v>1026</v>
      </c>
      <c r="I185" s="7" t="s">
        <v>1027</v>
      </c>
      <c r="J185" s="7" t="s">
        <v>2614</v>
      </c>
      <c r="K185" s="204" t="s">
        <v>2615</v>
      </c>
      <c r="L185" s="7" t="s">
        <v>3139</v>
      </c>
      <c r="M185" s="7" t="s">
        <v>1117</v>
      </c>
      <c r="N185" s="24">
        <v>40020996</v>
      </c>
      <c r="O185" s="41"/>
      <c r="P185" t="s">
        <v>2616</v>
      </c>
      <c r="Q185" s="7" t="s">
        <v>1029</v>
      </c>
      <c r="R185" s="7" t="s">
        <v>2617</v>
      </c>
      <c r="S185" s="7"/>
      <c r="T185" s="7"/>
      <c r="U185" s="7"/>
      <c r="V185" s="13"/>
      <c r="W185" s="7"/>
      <c r="X185" s="7"/>
      <c r="Y185" s="7"/>
      <c r="Z185" s="13">
        <v>3208859032</v>
      </c>
      <c r="AA185" s="13">
        <v>0</v>
      </c>
      <c r="AB185" s="35">
        <v>3</v>
      </c>
      <c r="AC185" s="7"/>
      <c r="AD185" s="28">
        <v>44480</v>
      </c>
      <c r="AE185" s="29">
        <v>44481</v>
      </c>
      <c r="AG185" s="9">
        <v>44572</v>
      </c>
      <c r="AH185" s="148">
        <f t="shared" si="14"/>
        <v>4400000</v>
      </c>
      <c r="AI185" s="147">
        <v>13200000</v>
      </c>
      <c r="AJ185" s="147"/>
      <c r="AK185" s="147"/>
      <c r="AL185" s="92" t="s">
        <v>2618</v>
      </c>
      <c r="AM185" s="7" t="s">
        <v>1083</v>
      </c>
      <c r="AN185" s="7">
        <v>637</v>
      </c>
      <c r="AO185" s="148" t="s">
        <v>2619</v>
      </c>
      <c r="AP185" s="148" t="s">
        <v>2611</v>
      </c>
      <c r="AQ185" s="7" t="s">
        <v>1031</v>
      </c>
      <c r="AR185" s="217" t="s">
        <v>1359</v>
      </c>
      <c r="AS185" s="217">
        <v>5</v>
      </c>
      <c r="AT185" s="7">
        <f>IFERROR(VLOOKUP(AS185,#REF!,2,0), )</f>
        <v>0</v>
      </c>
      <c r="AU185" s="7">
        <v>57</v>
      </c>
      <c r="AV185" s="7">
        <f>IFERROR(VLOOKUP(AU185,#REF!,2,0), )</f>
        <v>0</v>
      </c>
      <c r="AW185" s="7">
        <v>2169</v>
      </c>
      <c r="AX185" s="7">
        <f>IFERROR(VLOOKUP(AW185,#REF!,2,0), )</f>
        <v>0</v>
      </c>
      <c r="AY185" s="13"/>
      <c r="AZ185" s="13"/>
      <c r="BA185" s="13"/>
      <c r="BB185" s="13"/>
      <c r="BC185" s="13"/>
      <c r="BD185" s="13"/>
      <c r="BE185" s="13"/>
      <c r="BF185" s="218"/>
      <c r="BG185" s="218"/>
      <c r="BH185" s="218"/>
      <c r="BI185" s="218"/>
      <c r="BJ185" s="218"/>
      <c r="BK185" s="218"/>
      <c r="BL185" s="218"/>
      <c r="BM185" s="218"/>
      <c r="BN185" s="218"/>
      <c r="BO185" s="218"/>
      <c r="BP185" s="148"/>
      <c r="BQ185" s="217"/>
      <c r="BR185" s="148"/>
      <c r="BS185" s="148"/>
      <c r="BT185" s="217"/>
      <c r="BU185" s="148"/>
      <c r="BV185" s="148"/>
      <c r="BW185" s="148"/>
      <c r="BX185" s="148"/>
      <c r="BY185" s="148"/>
      <c r="BZ185" s="217"/>
      <c r="CA185" s="147">
        <v>0</v>
      </c>
      <c r="CB185" s="217"/>
      <c r="CC185" s="217"/>
      <c r="CD185" s="219"/>
      <c r="CE185" s="148"/>
      <c r="CF185" s="148"/>
      <c r="CG185" s="148"/>
      <c r="CH185" s="217"/>
      <c r="CI185" s="217"/>
      <c r="CJ185" s="219"/>
      <c r="CK185" s="148"/>
      <c r="CL185" s="148"/>
      <c r="CM185" s="148"/>
      <c r="CN185" s="148"/>
      <c r="CO185" s="217"/>
      <c r="CP185" s="219"/>
      <c r="CQ185" s="5">
        <f t="shared" si="15"/>
        <v>0</v>
      </c>
      <c r="CR185" s="21">
        <f t="shared" si="17"/>
        <v>0</v>
      </c>
      <c r="CS185" s="21">
        <f t="shared" si="16"/>
        <v>0</v>
      </c>
      <c r="CT185" s="9">
        <v>44572</v>
      </c>
      <c r="CU185" s="5">
        <f t="shared" si="18"/>
        <v>13200000</v>
      </c>
      <c r="CV185" s="5"/>
      <c r="CW185" s="7"/>
      <c r="DF185"/>
      <c r="DG185" s="7" t="s">
        <v>1118</v>
      </c>
      <c r="DH185" s="7" t="s">
        <v>1038</v>
      </c>
      <c r="DJ185" s="7" t="s">
        <v>1204</v>
      </c>
      <c r="DK185" s="7" t="s">
        <v>1241</v>
      </c>
      <c r="DL185" s="37" t="s">
        <v>2620</v>
      </c>
      <c r="DM185" s="37" t="s">
        <v>2621</v>
      </c>
    </row>
    <row r="186" spans="1:117" ht="25.5" customHeight="1" x14ac:dyDescent="0.25">
      <c r="A186" s="51">
        <v>183</v>
      </c>
      <c r="B186" s="7">
        <v>2021</v>
      </c>
      <c r="C186" s="11" t="s">
        <v>2622</v>
      </c>
      <c r="D186" s="46" t="s">
        <v>2623</v>
      </c>
      <c r="E186" s="70" t="s">
        <v>867</v>
      </c>
      <c r="G186" s="7" t="s">
        <v>1092</v>
      </c>
      <c r="H186" s="7" t="s">
        <v>1026</v>
      </c>
      <c r="I186" s="7" t="s">
        <v>1027</v>
      </c>
      <c r="J186" s="7" t="s">
        <v>2624</v>
      </c>
      <c r="K186" s="204" t="s">
        <v>1130</v>
      </c>
      <c r="L186" s="7" t="s">
        <v>588</v>
      </c>
      <c r="M186" s="7" t="s">
        <v>1117</v>
      </c>
      <c r="N186" s="24">
        <v>1016063292</v>
      </c>
      <c r="O186" s="41"/>
      <c r="P186" s="7" t="s">
        <v>1062</v>
      </c>
      <c r="Q186" s="7" t="s">
        <v>1029</v>
      </c>
      <c r="R186" s="7" t="s">
        <v>2589</v>
      </c>
      <c r="S186" s="7"/>
      <c r="T186" s="7"/>
      <c r="U186" s="7"/>
      <c r="V186" s="13"/>
      <c r="W186" s="7"/>
      <c r="X186" s="7"/>
      <c r="Y186" s="7"/>
      <c r="Z186" s="13">
        <v>3194519093</v>
      </c>
      <c r="AA186" s="13">
        <v>0</v>
      </c>
      <c r="AB186" s="35">
        <v>3</v>
      </c>
      <c r="AD186" s="28">
        <v>44482</v>
      </c>
      <c r="AE186" s="29">
        <v>44483</v>
      </c>
      <c r="AG186" s="9">
        <v>44574</v>
      </c>
      <c r="AH186" s="148">
        <f t="shared" si="14"/>
        <v>4400000</v>
      </c>
      <c r="AI186" s="147">
        <v>13200000</v>
      </c>
      <c r="AJ186" s="147"/>
      <c r="AK186" s="147"/>
      <c r="AL186" s="92" t="s">
        <v>2625</v>
      </c>
      <c r="AM186" s="7" t="s">
        <v>1083</v>
      </c>
      <c r="AN186" s="7">
        <v>639</v>
      </c>
      <c r="AO186" s="148" t="s">
        <v>2626</v>
      </c>
      <c r="AP186" s="148" t="s">
        <v>2627</v>
      </c>
      <c r="AQ186" s="7" t="s">
        <v>1031</v>
      </c>
      <c r="AR186" s="217" t="s">
        <v>1359</v>
      </c>
      <c r="AS186" s="217">
        <v>5</v>
      </c>
      <c r="AT186" s="7">
        <f>IFERROR(VLOOKUP(AS186,#REF!,2,0), )</f>
        <v>0</v>
      </c>
      <c r="AU186" s="7">
        <v>57</v>
      </c>
      <c r="AV186" s="7">
        <f>IFERROR(VLOOKUP(AU186,#REF!,2,0), )</f>
        <v>0</v>
      </c>
      <c r="AW186" s="7">
        <v>2169</v>
      </c>
      <c r="AX186" s="7">
        <f>IFERROR(VLOOKUP(AW186,#REF!,2,0), )</f>
        <v>0</v>
      </c>
      <c r="AY186" s="13"/>
      <c r="AZ186" s="13"/>
      <c r="BA186" s="13"/>
      <c r="BB186" s="13"/>
      <c r="BC186" s="13"/>
      <c r="BD186" s="13"/>
      <c r="BE186" s="13"/>
      <c r="BF186" s="218"/>
      <c r="BG186" s="218"/>
      <c r="BH186" s="218"/>
      <c r="BI186" s="218"/>
      <c r="BJ186" s="218"/>
      <c r="BK186" s="218"/>
      <c r="BL186" s="218"/>
      <c r="BM186" s="218"/>
      <c r="BN186" s="218"/>
      <c r="BO186" s="218"/>
      <c r="BP186" s="148"/>
      <c r="BQ186" s="217"/>
      <c r="BR186" s="148"/>
      <c r="BS186" s="148"/>
      <c r="BT186" s="217"/>
      <c r="BU186" s="148"/>
      <c r="BV186" s="148"/>
      <c r="BW186" s="148"/>
      <c r="BX186" s="148"/>
      <c r="BY186" s="148"/>
      <c r="BZ186" s="217"/>
      <c r="CA186" s="147">
        <v>0</v>
      </c>
      <c r="CB186" s="217"/>
      <c r="CC186" s="217"/>
      <c r="CD186" s="219"/>
      <c r="CE186" s="148"/>
      <c r="CF186" s="148"/>
      <c r="CG186" s="148"/>
      <c r="CH186" s="217"/>
      <c r="CI186" s="217"/>
      <c r="CJ186" s="219"/>
      <c r="CK186" s="148"/>
      <c r="CL186" s="148"/>
      <c r="CM186" s="148"/>
      <c r="CN186" s="148"/>
      <c r="CO186" s="217"/>
      <c r="CP186" s="219"/>
      <c r="CQ186" s="5">
        <f t="shared" si="15"/>
        <v>0</v>
      </c>
      <c r="CR186" s="21">
        <f t="shared" si="17"/>
        <v>0</v>
      </c>
      <c r="CS186" s="21">
        <f t="shared" si="16"/>
        <v>0</v>
      </c>
      <c r="CT186" s="232">
        <v>44574</v>
      </c>
      <c r="CU186" s="5">
        <f t="shared" si="18"/>
        <v>13200000</v>
      </c>
      <c r="CV186" s="5"/>
      <c r="CW186" s="7"/>
      <c r="DF186"/>
      <c r="DG186" s="7" t="s">
        <v>1118</v>
      </c>
      <c r="DH186" s="7" t="s">
        <v>1038</v>
      </c>
      <c r="DJ186" s="7" t="s">
        <v>1204</v>
      </c>
      <c r="DK186" s="7" t="s">
        <v>2628</v>
      </c>
      <c r="DL186" s="37" t="s">
        <v>2629</v>
      </c>
      <c r="DM186" s="37" t="s">
        <v>2630</v>
      </c>
    </row>
    <row r="187" spans="1:117" ht="25.5" customHeight="1" x14ac:dyDescent="0.25">
      <c r="A187" s="51">
        <v>184</v>
      </c>
      <c r="B187" s="7">
        <v>2021</v>
      </c>
      <c r="C187" s="11" t="s">
        <v>2631</v>
      </c>
      <c r="D187" s="46" t="s">
        <v>2632</v>
      </c>
      <c r="E187" s="70" t="s">
        <v>868</v>
      </c>
      <c r="G187" s="7" t="s">
        <v>1092</v>
      </c>
      <c r="H187" s="7" t="s">
        <v>1026</v>
      </c>
      <c r="I187" s="7" t="s">
        <v>1027</v>
      </c>
      <c r="J187" s="7" t="s">
        <v>2633</v>
      </c>
      <c r="K187" s="204" t="s">
        <v>2634</v>
      </c>
      <c r="L187" s="7" t="s">
        <v>3140</v>
      </c>
      <c r="M187" s="7" t="s">
        <v>1117</v>
      </c>
      <c r="N187" s="24">
        <v>1130616137</v>
      </c>
      <c r="O187" s="41"/>
      <c r="P187" t="s">
        <v>2635</v>
      </c>
      <c r="Q187" s="7" t="s">
        <v>1029</v>
      </c>
      <c r="R187" s="7" t="s">
        <v>1199</v>
      </c>
      <c r="S187" s="7"/>
      <c r="T187" s="7"/>
      <c r="U187" s="7"/>
      <c r="V187" s="13"/>
      <c r="W187" s="7"/>
      <c r="X187" s="7"/>
      <c r="Y187" s="7"/>
      <c r="Z187" s="13">
        <v>3235270998</v>
      </c>
      <c r="AA187" s="13">
        <v>0</v>
      </c>
      <c r="AB187" s="35">
        <v>3</v>
      </c>
      <c r="AC187" s="7"/>
      <c r="AD187" s="28">
        <v>44483</v>
      </c>
      <c r="AE187" s="29">
        <v>44483</v>
      </c>
      <c r="AG187" s="9">
        <v>44574</v>
      </c>
      <c r="AH187" s="148">
        <f t="shared" si="14"/>
        <v>2200000</v>
      </c>
      <c r="AI187" s="147">
        <v>6600000</v>
      </c>
      <c r="AJ187" s="147"/>
      <c r="AK187" s="147"/>
      <c r="AL187" s="92" t="s">
        <v>2636</v>
      </c>
      <c r="AM187" s="7" t="s">
        <v>1083</v>
      </c>
      <c r="AN187" s="7">
        <v>640</v>
      </c>
      <c r="AO187" s="148" t="s">
        <v>2637</v>
      </c>
      <c r="AP187" s="148" t="s">
        <v>2627</v>
      </c>
      <c r="AQ187" s="7" t="s">
        <v>1031</v>
      </c>
      <c r="AR187" s="217" t="s">
        <v>1359</v>
      </c>
      <c r="AS187" s="217">
        <v>5</v>
      </c>
      <c r="AT187" s="7">
        <f>IFERROR(VLOOKUP(AS187,#REF!,2,0), )</f>
        <v>0</v>
      </c>
      <c r="AU187" s="7">
        <v>57</v>
      </c>
      <c r="AV187" s="7">
        <f>IFERROR(VLOOKUP(AU187,#REF!,2,0), )</f>
        <v>0</v>
      </c>
      <c r="AW187" s="7">
        <v>2169</v>
      </c>
      <c r="AX187" s="7">
        <f>IFERROR(VLOOKUP(AW187,#REF!,2,0), )</f>
        <v>0</v>
      </c>
      <c r="AY187" s="13"/>
      <c r="AZ187" s="13"/>
      <c r="BA187" s="13"/>
      <c r="BB187" s="13"/>
      <c r="BC187" s="13"/>
      <c r="BD187" s="13"/>
      <c r="BE187" s="13"/>
      <c r="BF187" s="218"/>
      <c r="BG187" s="218"/>
      <c r="BH187" s="218"/>
      <c r="BI187" s="218"/>
      <c r="BJ187" s="218"/>
      <c r="BK187" s="218"/>
      <c r="BL187" s="218"/>
      <c r="BM187" s="218"/>
      <c r="BN187" s="218"/>
      <c r="BO187" s="218"/>
      <c r="BP187" s="148"/>
      <c r="BQ187" s="217"/>
      <c r="BR187" s="148"/>
      <c r="BS187" s="148"/>
      <c r="BT187" s="217"/>
      <c r="BU187" s="148"/>
      <c r="BV187" s="148"/>
      <c r="BW187" s="148"/>
      <c r="BX187" s="148"/>
      <c r="BY187" s="148"/>
      <c r="BZ187" s="217"/>
      <c r="CA187" s="147">
        <v>0</v>
      </c>
      <c r="CB187" s="217"/>
      <c r="CC187" s="217"/>
      <c r="CD187" s="219"/>
      <c r="CE187" s="148"/>
      <c r="CF187" s="148"/>
      <c r="CG187" s="148"/>
      <c r="CH187" s="217"/>
      <c r="CI187" s="217"/>
      <c r="CJ187" s="219"/>
      <c r="CK187" s="148"/>
      <c r="CL187" s="148"/>
      <c r="CM187" s="148"/>
      <c r="CN187" s="148"/>
      <c r="CO187" s="217"/>
      <c r="CP187" s="219"/>
      <c r="CQ187" s="5">
        <f t="shared" si="15"/>
        <v>0</v>
      </c>
      <c r="CR187" s="21">
        <f t="shared" si="17"/>
        <v>0</v>
      </c>
      <c r="CS187" s="21">
        <f t="shared" si="16"/>
        <v>0</v>
      </c>
      <c r="CT187" s="9">
        <v>44574</v>
      </c>
      <c r="CU187" s="5">
        <f t="shared" si="18"/>
        <v>6600000</v>
      </c>
      <c r="CV187" s="5"/>
      <c r="CW187" s="7"/>
      <c r="DF187"/>
      <c r="DG187" s="7" t="s">
        <v>1118</v>
      </c>
      <c r="DH187" s="7" t="s">
        <v>1038</v>
      </c>
      <c r="DJ187" s="7" t="s">
        <v>1204</v>
      </c>
      <c r="DK187" s="7" t="s">
        <v>2341</v>
      </c>
    </row>
    <row r="188" spans="1:117" ht="25.5" customHeight="1" x14ac:dyDescent="0.25">
      <c r="A188" s="51">
        <v>185</v>
      </c>
      <c r="B188" s="7">
        <v>2021</v>
      </c>
      <c r="C188" s="11" t="s">
        <v>2638</v>
      </c>
      <c r="D188" s="46" t="s">
        <v>2639</v>
      </c>
      <c r="E188" s="70" t="s">
        <v>869</v>
      </c>
      <c r="G188" s="7" t="s">
        <v>1092</v>
      </c>
      <c r="H188" s="7" t="s">
        <v>1026</v>
      </c>
      <c r="I188" s="7" t="s">
        <v>1027</v>
      </c>
      <c r="J188" s="7" t="s">
        <v>2640</v>
      </c>
      <c r="K188" s="204" t="s">
        <v>2641</v>
      </c>
      <c r="L188" s="7" t="s">
        <v>3141</v>
      </c>
      <c r="M188" s="7" t="s">
        <v>1117</v>
      </c>
      <c r="N188" s="24">
        <v>35490327</v>
      </c>
      <c r="O188" s="41"/>
      <c r="P188" t="s">
        <v>2642</v>
      </c>
      <c r="Q188" s="7" t="s">
        <v>1029</v>
      </c>
      <c r="R188" t="s">
        <v>2643</v>
      </c>
      <c r="S188" s="7"/>
      <c r="T188" s="7"/>
      <c r="U188" s="7"/>
      <c r="V188" s="13"/>
      <c r="W188" s="7"/>
      <c r="X188" s="7"/>
      <c r="Y188" s="7"/>
      <c r="Z188" s="13">
        <v>3153345164</v>
      </c>
      <c r="AA188" s="13">
        <v>0</v>
      </c>
      <c r="AB188" s="35">
        <v>2.5</v>
      </c>
      <c r="AD188" s="28">
        <v>44484</v>
      </c>
      <c r="AE188" s="29">
        <v>44484</v>
      </c>
      <c r="AG188" s="9">
        <v>44559</v>
      </c>
      <c r="AH188" s="148">
        <f t="shared" si="14"/>
        <v>6500000</v>
      </c>
      <c r="AI188" s="147">
        <v>16250000</v>
      </c>
      <c r="AJ188" s="147"/>
      <c r="AK188" s="147"/>
      <c r="AL188" s="92">
        <v>100181265</v>
      </c>
      <c r="AM188" s="148" t="s">
        <v>1180</v>
      </c>
      <c r="AN188" s="7">
        <v>643</v>
      </c>
      <c r="AO188" s="148" t="s">
        <v>2644</v>
      </c>
      <c r="AP188" s="148" t="s">
        <v>2645</v>
      </c>
      <c r="AQ188" s="7" t="s">
        <v>1031</v>
      </c>
      <c r="AR188" s="217" t="s">
        <v>1359</v>
      </c>
      <c r="AS188" s="217">
        <v>5</v>
      </c>
      <c r="AT188" s="7">
        <f>IFERROR(VLOOKUP(AS188,#REF!,2,0), )</f>
        <v>0</v>
      </c>
      <c r="AU188" s="7">
        <v>57</v>
      </c>
      <c r="AV188" s="7">
        <f>IFERROR(VLOOKUP(AU188,#REF!,2,0), )</f>
        <v>0</v>
      </c>
      <c r="AW188" s="7">
        <v>2169</v>
      </c>
      <c r="AX188" s="7">
        <f>IFERROR(VLOOKUP(AW188,#REF!,2,0), )</f>
        <v>0</v>
      </c>
      <c r="AY188" s="13"/>
      <c r="AZ188" s="13"/>
      <c r="BA188" s="13"/>
      <c r="BB188" s="13"/>
      <c r="BC188" s="13"/>
      <c r="BD188" s="13"/>
      <c r="BE188" s="13"/>
      <c r="BF188" s="218"/>
      <c r="BG188" s="218"/>
      <c r="BH188" s="218"/>
      <c r="BI188" s="218"/>
      <c r="BJ188" s="218"/>
      <c r="BK188" s="218"/>
      <c r="BL188" s="218"/>
      <c r="BM188" s="218"/>
      <c r="BN188" s="218"/>
      <c r="BO188" s="218"/>
      <c r="BP188" s="148"/>
      <c r="BQ188" s="217"/>
      <c r="BR188" s="148"/>
      <c r="BS188" s="148"/>
      <c r="BT188" s="217"/>
      <c r="BU188" s="148"/>
      <c r="BV188" s="148"/>
      <c r="BW188" s="148"/>
      <c r="BX188" s="148"/>
      <c r="BY188" s="148"/>
      <c r="BZ188" s="217"/>
      <c r="CA188" s="147">
        <v>0</v>
      </c>
      <c r="CB188" s="217"/>
      <c r="CC188" s="217"/>
      <c r="CD188" s="219"/>
      <c r="CE188" s="148"/>
      <c r="CF188" s="148"/>
      <c r="CG188" s="148"/>
      <c r="CH188" s="217"/>
      <c r="CI188" s="217"/>
      <c r="CJ188" s="219"/>
      <c r="CK188" s="148"/>
      <c r="CL188" s="148"/>
      <c r="CM188" s="148"/>
      <c r="CN188" s="148"/>
      <c r="CO188" s="217"/>
      <c r="CP188" s="219"/>
      <c r="CQ188" s="5">
        <f t="shared" si="15"/>
        <v>0</v>
      </c>
      <c r="CR188" s="21">
        <f t="shared" si="17"/>
        <v>0</v>
      </c>
      <c r="CS188" s="21">
        <f t="shared" si="16"/>
        <v>0</v>
      </c>
      <c r="CT188" s="232">
        <v>44559</v>
      </c>
      <c r="CU188" s="5">
        <f t="shared" si="18"/>
        <v>16250000</v>
      </c>
      <c r="CV188" s="5"/>
      <c r="CW188" s="7"/>
      <c r="DF188"/>
      <c r="DG188" s="7" t="s">
        <v>1118</v>
      </c>
      <c r="DH188" s="7" t="s">
        <v>1038</v>
      </c>
      <c r="DJ188" s="7" t="s">
        <v>698</v>
      </c>
    </row>
    <row r="189" spans="1:117" ht="25.5" customHeight="1" x14ac:dyDescent="0.25">
      <c r="A189" s="51">
        <v>186</v>
      </c>
      <c r="B189" s="7">
        <v>2021</v>
      </c>
      <c r="C189" s="11" t="s">
        <v>2646</v>
      </c>
      <c r="D189" s="46" t="s">
        <v>2647</v>
      </c>
      <c r="E189" s="70" t="s">
        <v>870</v>
      </c>
      <c r="G189" s="7" t="s">
        <v>1092</v>
      </c>
      <c r="H189" s="7" t="s">
        <v>1026</v>
      </c>
      <c r="I189" s="7" t="s">
        <v>1027</v>
      </c>
      <c r="J189" s="7" t="s">
        <v>2648</v>
      </c>
      <c r="K189" s="204" t="s">
        <v>1044</v>
      </c>
      <c r="L189" s="7" t="s">
        <v>660</v>
      </c>
      <c r="M189" s="7" t="s">
        <v>1117</v>
      </c>
      <c r="N189" s="24">
        <v>60380265</v>
      </c>
      <c r="O189" s="41"/>
      <c r="P189" t="s">
        <v>1105</v>
      </c>
      <c r="Q189" s="7" t="s">
        <v>1029</v>
      </c>
      <c r="R189" s="7" t="s">
        <v>2649</v>
      </c>
      <c r="S189" s="7"/>
      <c r="T189" s="7"/>
      <c r="U189" s="7"/>
      <c r="V189" s="13"/>
      <c r="W189" s="7"/>
      <c r="X189" s="7"/>
      <c r="Y189" s="7"/>
      <c r="Z189" s="13">
        <v>3114838797</v>
      </c>
      <c r="AA189" s="13">
        <v>0</v>
      </c>
      <c r="AB189" s="35">
        <v>3</v>
      </c>
      <c r="AC189" s="7"/>
      <c r="AD189" s="28">
        <v>44489</v>
      </c>
      <c r="AE189" s="29">
        <v>44489</v>
      </c>
      <c r="AG189" s="9">
        <v>44580</v>
      </c>
      <c r="AH189" s="148">
        <f t="shared" si="14"/>
        <v>2500000</v>
      </c>
      <c r="AI189" s="147">
        <v>7500000</v>
      </c>
      <c r="AJ189" s="147"/>
      <c r="AK189" s="147"/>
      <c r="AL189" s="92" t="s">
        <v>2650</v>
      </c>
      <c r="AM189" s="7" t="s">
        <v>1083</v>
      </c>
      <c r="AN189" s="7">
        <v>648</v>
      </c>
      <c r="AO189" s="148" t="s">
        <v>2651</v>
      </c>
      <c r="AP189" s="148" t="s">
        <v>2652</v>
      </c>
      <c r="AQ189" s="7" t="s">
        <v>1031</v>
      </c>
      <c r="AR189" s="217" t="s">
        <v>1359</v>
      </c>
      <c r="AS189" s="217">
        <v>5</v>
      </c>
      <c r="AT189" s="7">
        <f>IFERROR(VLOOKUP(AS189,#REF!,2,0), )</f>
        <v>0</v>
      </c>
      <c r="AU189" s="7">
        <v>57</v>
      </c>
      <c r="AV189" s="7">
        <f>IFERROR(VLOOKUP(AU189,#REF!,2,0), )</f>
        <v>0</v>
      </c>
      <c r="AW189" s="7">
        <v>2169</v>
      </c>
      <c r="AX189" s="7">
        <f>IFERROR(VLOOKUP(AW189,#REF!,2,0), )</f>
        <v>0</v>
      </c>
      <c r="AY189" s="13"/>
      <c r="AZ189" s="13"/>
      <c r="BA189" s="13"/>
      <c r="BB189" s="13"/>
      <c r="BC189" s="13"/>
      <c r="BD189" s="13"/>
      <c r="BE189" s="13"/>
      <c r="BF189" s="218"/>
      <c r="BG189" s="218"/>
      <c r="BH189" s="218"/>
      <c r="BI189" s="218"/>
      <c r="BJ189" s="218"/>
      <c r="BK189" s="218"/>
      <c r="BL189" s="218"/>
      <c r="BM189" s="218"/>
      <c r="BN189" s="218"/>
      <c r="BO189" s="218"/>
      <c r="BP189" s="148"/>
      <c r="BQ189" s="217"/>
      <c r="BR189" s="148"/>
      <c r="BS189" s="148"/>
      <c r="BT189" s="217"/>
      <c r="BU189" s="148"/>
      <c r="BV189" s="148"/>
      <c r="BW189" s="148"/>
      <c r="BX189" s="148"/>
      <c r="BY189" s="148"/>
      <c r="BZ189" s="217"/>
      <c r="CA189" s="147">
        <v>0</v>
      </c>
      <c r="CB189" s="217"/>
      <c r="CC189" s="217"/>
      <c r="CD189" s="219"/>
      <c r="CE189" s="148"/>
      <c r="CF189" s="148"/>
      <c r="CG189" s="148"/>
      <c r="CH189" s="217"/>
      <c r="CI189" s="217"/>
      <c r="CJ189" s="219"/>
      <c r="CK189" s="148"/>
      <c r="CL189" s="148"/>
      <c r="CM189" s="148"/>
      <c r="CN189" s="148"/>
      <c r="CO189" s="217"/>
      <c r="CP189" s="219"/>
      <c r="CQ189" s="5">
        <f t="shared" si="15"/>
        <v>0</v>
      </c>
      <c r="CR189" s="21">
        <f t="shared" si="17"/>
        <v>0</v>
      </c>
      <c r="CS189" s="21">
        <f t="shared" si="16"/>
        <v>0</v>
      </c>
      <c r="CT189" s="9">
        <v>44580</v>
      </c>
      <c r="CU189" s="5">
        <f t="shared" si="18"/>
        <v>7500000</v>
      </c>
      <c r="CV189" s="5"/>
      <c r="CW189" s="7"/>
      <c r="DF189"/>
      <c r="DG189" s="7" t="s">
        <v>1118</v>
      </c>
      <c r="DH189" s="7" t="s">
        <v>1038</v>
      </c>
      <c r="DJ189" s="7" t="s">
        <v>2653</v>
      </c>
    </row>
    <row r="190" spans="1:117" ht="25.5" customHeight="1" x14ac:dyDescent="0.25">
      <c r="A190" s="51">
        <v>187</v>
      </c>
      <c r="B190" s="7">
        <v>2021</v>
      </c>
      <c r="C190" s="11" t="s">
        <v>2654</v>
      </c>
      <c r="D190" s="46" t="s">
        <v>2655</v>
      </c>
      <c r="E190" s="70" t="s">
        <v>871</v>
      </c>
      <c r="G190" s="7" t="s">
        <v>1092</v>
      </c>
      <c r="H190" s="7" t="s">
        <v>1026</v>
      </c>
      <c r="I190" s="7" t="s">
        <v>1027</v>
      </c>
      <c r="J190" s="7" t="s">
        <v>2656</v>
      </c>
      <c r="K190" s="204" t="s">
        <v>2657</v>
      </c>
      <c r="L190" s="7" t="s">
        <v>3142</v>
      </c>
      <c r="M190" s="7" t="s">
        <v>1117</v>
      </c>
      <c r="N190" s="24">
        <v>52477629</v>
      </c>
      <c r="O190" s="41"/>
      <c r="P190" s="7" t="s">
        <v>1062</v>
      </c>
      <c r="Q190" s="7" t="s">
        <v>1029</v>
      </c>
      <c r="R190" s="7" t="s">
        <v>2658</v>
      </c>
      <c r="S190" s="7"/>
      <c r="T190" s="7"/>
      <c r="U190" s="7"/>
      <c r="V190" s="13"/>
      <c r="W190" s="7"/>
      <c r="X190" s="7"/>
      <c r="Y190" s="7"/>
      <c r="Z190" s="13">
        <v>3102625548</v>
      </c>
      <c r="AA190" s="13">
        <v>0</v>
      </c>
      <c r="AB190" s="35">
        <v>1.83</v>
      </c>
      <c r="AD190" s="28">
        <v>44489</v>
      </c>
      <c r="AE190" s="29">
        <v>44490</v>
      </c>
      <c r="AG190" s="9">
        <v>44545</v>
      </c>
      <c r="AH190" s="148">
        <f t="shared" si="14"/>
        <v>4408014.2076502731</v>
      </c>
      <c r="AI190" s="147">
        <v>8066666</v>
      </c>
      <c r="AJ190" s="147"/>
      <c r="AK190" s="147"/>
      <c r="AL190" s="92" t="s">
        <v>2659</v>
      </c>
      <c r="AM190" s="7" t="s">
        <v>1083</v>
      </c>
      <c r="AN190" s="7">
        <v>651</v>
      </c>
      <c r="AO190" s="148" t="s">
        <v>2660</v>
      </c>
      <c r="AP190" t="s">
        <v>2661</v>
      </c>
      <c r="AQ190" s="7" t="s">
        <v>1031</v>
      </c>
      <c r="AR190" s="217" t="s">
        <v>1350</v>
      </c>
      <c r="AS190" s="217">
        <v>5</v>
      </c>
      <c r="AT190" s="7">
        <f>IFERROR(VLOOKUP(AS190,#REF!,2,0), )</f>
        <v>0</v>
      </c>
      <c r="AU190" s="7">
        <v>57</v>
      </c>
      <c r="AV190" s="7">
        <f>IFERROR(VLOOKUP(AU190,#REF!,2,0), )</f>
        <v>0</v>
      </c>
      <c r="AW190" s="7">
        <v>2172</v>
      </c>
      <c r="AX190" s="7">
        <f>IFERROR(VLOOKUP(AW190,#REF!,2,0), )</f>
        <v>0</v>
      </c>
      <c r="AY190" s="13"/>
      <c r="AZ190" s="13"/>
      <c r="BA190" s="13"/>
      <c r="BB190" s="13"/>
      <c r="BC190" s="13"/>
      <c r="BD190" s="13"/>
      <c r="BE190" s="13"/>
      <c r="BF190" s="218"/>
      <c r="BG190" s="218"/>
      <c r="BH190" s="218"/>
      <c r="BI190" s="218"/>
      <c r="BJ190" s="218"/>
      <c r="BK190" s="218"/>
      <c r="BL190" s="218"/>
      <c r="BM190" s="218"/>
      <c r="BN190" s="218"/>
      <c r="BO190" s="218"/>
      <c r="BP190" s="148"/>
      <c r="BQ190" s="217"/>
      <c r="BR190" s="148"/>
      <c r="BS190" s="148"/>
      <c r="BT190" s="217"/>
      <c r="BU190" s="148"/>
      <c r="BV190" s="148"/>
      <c r="BW190" s="148"/>
      <c r="BX190" s="148"/>
      <c r="BY190" s="148"/>
      <c r="BZ190" s="217"/>
      <c r="CA190" s="147">
        <v>0</v>
      </c>
      <c r="CB190" s="217"/>
      <c r="CC190" s="217"/>
      <c r="CD190" s="219"/>
      <c r="CE190" s="148"/>
      <c r="CF190" s="148"/>
      <c r="CG190" s="148"/>
      <c r="CH190" s="217"/>
      <c r="CI190" s="217"/>
      <c r="CJ190" s="219"/>
      <c r="CK190" s="148"/>
      <c r="CL190" s="148"/>
      <c r="CM190" s="148"/>
      <c r="CN190" s="148"/>
      <c r="CO190" s="217"/>
      <c r="CP190" s="219"/>
      <c r="CQ190" s="5">
        <f t="shared" si="15"/>
        <v>0</v>
      </c>
      <c r="CR190" s="21">
        <f t="shared" si="17"/>
        <v>0</v>
      </c>
      <c r="CS190" s="21">
        <f t="shared" si="16"/>
        <v>0</v>
      </c>
      <c r="CT190" s="9">
        <v>44545</v>
      </c>
      <c r="CU190" s="5">
        <f t="shared" si="18"/>
        <v>8066666</v>
      </c>
      <c r="CV190" s="5"/>
      <c r="CW190" s="7"/>
      <c r="DF190"/>
      <c r="DG190" s="7" t="s">
        <v>1118</v>
      </c>
      <c r="DH190" s="7" t="s">
        <v>1038</v>
      </c>
      <c r="DJ190" s="7" t="s">
        <v>1204</v>
      </c>
    </row>
    <row r="191" spans="1:117" ht="25.5" customHeight="1" x14ac:dyDescent="0.25">
      <c r="A191" s="51">
        <v>188</v>
      </c>
      <c r="B191" s="7">
        <v>2021</v>
      </c>
      <c r="C191" s="11" t="s">
        <v>2662</v>
      </c>
      <c r="D191" s="46" t="s">
        <v>2663</v>
      </c>
      <c r="E191" s="70" t="s">
        <v>872</v>
      </c>
      <c r="G191" s="7" t="s">
        <v>1092</v>
      </c>
      <c r="H191" s="7" t="s">
        <v>1026</v>
      </c>
      <c r="I191" s="7" t="s">
        <v>1027</v>
      </c>
      <c r="J191" s="7" t="s">
        <v>2656</v>
      </c>
      <c r="K191" s="204" t="s">
        <v>1495</v>
      </c>
      <c r="L191" s="7" t="s">
        <v>3039</v>
      </c>
      <c r="M191" s="7" t="s">
        <v>1117</v>
      </c>
      <c r="N191" s="24">
        <v>79796504</v>
      </c>
      <c r="O191" s="41"/>
      <c r="P191" s="7" t="s">
        <v>1062</v>
      </c>
      <c r="Q191" s="7" t="s">
        <v>1029</v>
      </c>
      <c r="R191" s="7" t="s">
        <v>2664</v>
      </c>
      <c r="S191" s="7"/>
      <c r="T191" s="7"/>
      <c r="U191" s="7"/>
      <c r="V191" s="13"/>
      <c r="W191" s="7"/>
      <c r="X191" s="7"/>
      <c r="Y191" s="7"/>
      <c r="Z191" s="13">
        <v>3008327204</v>
      </c>
      <c r="AA191" s="13">
        <v>0</v>
      </c>
      <c r="AB191" s="35">
        <v>1.83</v>
      </c>
      <c r="AC191" s="7"/>
      <c r="AD191" s="28">
        <v>44489</v>
      </c>
      <c r="AE191" s="29">
        <v>44490</v>
      </c>
      <c r="AG191" s="9">
        <v>44545</v>
      </c>
      <c r="AH191" s="148">
        <f t="shared" si="14"/>
        <v>4408014.2076502731</v>
      </c>
      <c r="AI191" s="147">
        <v>8066666</v>
      </c>
      <c r="AJ191" s="147"/>
      <c r="AK191" s="147"/>
      <c r="AL191" s="92" t="s">
        <v>2665</v>
      </c>
      <c r="AM191" s="148" t="s">
        <v>1078</v>
      </c>
      <c r="AN191" s="7">
        <v>652</v>
      </c>
      <c r="AO191" s="148" t="s">
        <v>2666</v>
      </c>
      <c r="AP191" t="s">
        <v>2661</v>
      </c>
      <c r="AQ191" s="7" t="s">
        <v>1031</v>
      </c>
      <c r="AR191" s="217" t="s">
        <v>1350</v>
      </c>
      <c r="AS191" s="217">
        <v>5</v>
      </c>
      <c r="AT191" s="7">
        <f>IFERROR(VLOOKUP(AS191,#REF!,2,0), )</f>
        <v>0</v>
      </c>
      <c r="AU191" s="7">
        <v>57</v>
      </c>
      <c r="AV191" s="7">
        <f>IFERROR(VLOOKUP(AU191,#REF!,2,0), )</f>
        <v>0</v>
      </c>
      <c r="AW191" s="7">
        <v>2172</v>
      </c>
      <c r="AX191" s="7">
        <f>IFERROR(VLOOKUP(AW191,#REF!,2,0), )</f>
        <v>0</v>
      </c>
      <c r="AY191" s="13"/>
      <c r="AZ191" s="13"/>
      <c r="BA191" s="13"/>
      <c r="BB191" s="13"/>
      <c r="BC191" s="13"/>
      <c r="BD191" s="13"/>
      <c r="BE191" s="13"/>
      <c r="BF191" s="218"/>
      <c r="BG191" s="218"/>
      <c r="BH191" s="218"/>
      <c r="BI191" s="218"/>
      <c r="BJ191" s="218"/>
      <c r="BK191" s="218"/>
      <c r="BL191" s="218"/>
      <c r="BM191" s="218"/>
      <c r="BN191" s="218"/>
      <c r="BO191" s="218"/>
      <c r="BP191" s="148"/>
      <c r="BQ191" s="217"/>
      <c r="BR191" s="148"/>
      <c r="BS191" s="148"/>
      <c r="BT191" s="217"/>
      <c r="BU191" s="148"/>
      <c r="BV191" s="148"/>
      <c r="BW191" s="148"/>
      <c r="BX191" s="148"/>
      <c r="BY191" s="148"/>
      <c r="BZ191" s="217"/>
      <c r="CA191" s="147">
        <v>0</v>
      </c>
      <c r="CB191" s="217"/>
      <c r="CC191" s="217"/>
      <c r="CD191" s="219"/>
      <c r="CE191" s="148"/>
      <c r="CF191" s="148"/>
      <c r="CG191" s="148"/>
      <c r="CH191" s="217"/>
      <c r="CI191" s="217"/>
      <c r="CJ191" s="219"/>
      <c r="CK191" s="148"/>
      <c r="CL191" s="148"/>
      <c r="CM191" s="148"/>
      <c r="CN191" s="148"/>
      <c r="CO191" s="217"/>
      <c r="CP191" s="219"/>
      <c r="CQ191" s="5">
        <f t="shared" si="15"/>
        <v>0</v>
      </c>
      <c r="CR191" s="21">
        <f t="shared" si="17"/>
        <v>0</v>
      </c>
      <c r="CS191" s="21">
        <f t="shared" si="16"/>
        <v>0</v>
      </c>
      <c r="CT191" s="9">
        <v>44545</v>
      </c>
      <c r="CU191" s="5">
        <f t="shared" si="18"/>
        <v>8066666</v>
      </c>
      <c r="CV191" s="5"/>
      <c r="CW191" s="7"/>
      <c r="DF191"/>
      <c r="DG191" s="7" t="s">
        <v>1118</v>
      </c>
      <c r="DH191" s="7" t="s">
        <v>1038</v>
      </c>
      <c r="DJ191" s="7" t="s">
        <v>1204</v>
      </c>
    </row>
    <row r="192" spans="1:117" ht="25.5" customHeight="1" x14ac:dyDescent="0.25">
      <c r="A192" s="51">
        <v>189</v>
      </c>
      <c r="B192" s="7">
        <v>2021</v>
      </c>
      <c r="C192" s="11" t="s">
        <v>2667</v>
      </c>
      <c r="D192" s="46" t="s">
        <v>2668</v>
      </c>
      <c r="E192" s="70" t="s">
        <v>873</v>
      </c>
      <c r="G192" s="7" t="s">
        <v>1092</v>
      </c>
      <c r="H192" s="7" t="s">
        <v>1026</v>
      </c>
      <c r="I192" s="7" t="s">
        <v>1027</v>
      </c>
      <c r="J192" s="7" t="s">
        <v>2669</v>
      </c>
      <c r="K192" s="204" t="s">
        <v>2670</v>
      </c>
      <c r="L192" s="7" t="s">
        <v>3143</v>
      </c>
      <c r="M192" s="7" t="s">
        <v>1117</v>
      </c>
      <c r="N192" s="24">
        <v>79646805</v>
      </c>
      <c r="O192" s="41"/>
      <c r="P192" s="7" t="s">
        <v>1062</v>
      </c>
      <c r="Q192" s="7" t="s">
        <v>1029</v>
      </c>
      <c r="R192" s="7" t="s">
        <v>2671</v>
      </c>
      <c r="S192" s="7"/>
      <c r="T192" s="7"/>
      <c r="U192" s="7"/>
      <c r="V192" s="13"/>
      <c r="W192" s="7"/>
      <c r="X192" s="7"/>
      <c r="Y192" s="7"/>
      <c r="Z192" s="13">
        <v>3118513007</v>
      </c>
      <c r="AA192" s="13">
        <v>0</v>
      </c>
      <c r="AB192" s="35">
        <v>2</v>
      </c>
      <c r="AD192" s="28">
        <v>44491</v>
      </c>
      <c r="AE192" s="29">
        <v>44495</v>
      </c>
      <c r="AG192" s="9">
        <v>44555</v>
      </c>
      <c r="AH192" s="148">
        <f t="shared" si="14"/>
        <v>4400000</v>
      </c>
      <c r="AI192" s="147">
        <v>8800000</v>
      </c>
      <c r="AJ192" s="147"/>
      <c r="AK192" s="147"/>
      <c r="AL192" s="92" t="s">
        <v>2672</v>
      </c>
      <c r="AM192" s="7" t="s">
        <v>1083</v>
      </c>
      <c r="AN192" s="7">
        <v>668</v>
      </c>
      <c r="AO192" s="148" t="s">
        <v>2673</v>
      </c>
      <c r="AP192" s="148" t="s">
        <v>2674</v>
      </c>
      <c r="AQ192" s="7" t="s">
        <v>1031</v>
      </c>
      <c r="AR192" s="217" t="s">
        <v>1341</v>
      </c>
      <c r="AS192" s="217">
        <v>1</v>
      </c>
      <c r="AT192" s="7">
        <f>IFERROR(VLOOKUP(AS192,#REF!,2,0), )</f>
        <v>0</v>
      </c>
      <c r="AU192" s="7">
        <v>20</v>
      </c>
      <c r="AV192" s="7">
        <f>IFERROR(VLOOKUP(AU192,#REF!,2,0), )</f>
        <v>0</v>
      </c>
      <c r="AW192" s="7">
        <v>2072</v>
      </c>
      <c r="AX192" s="7">
        <f>IFERROR(VLOOKUP(AW192,#REF!,2,0), )</f>
        <v>0</v>
      </c>
      <c r="AY192" s="13"/>
      <c r="AZ192" s="13"/>
      <c r="BA192" s="13"/>
      <c r="BB192" s="13"/>
      <c r="BC192" s="13"/>
      <c r="BD192" s="13"/>
      <c r="BE192" s="13"/>
      <c r="BF192" s="218"/>
      <c r="BG192" s="218"/>
      <c r="BH192" s="218"/>
      <c r="BI192" s="218"/>
      <c r="BJ192" s="218"/>
      <c r="BK192" s="218"/>
      <c r="BL192" s="218"/>
      <c r="BM192" s="218"/>
      <c r="BN192" s="218"/>
      <c r="BO192" s="218"/>
      <c r="BP192" s="148"/>
      <c r="BQ192" s="217"/>
      <c r="BR192" s="148"/>
      <c r="BS192" s="148"/>
      <c r="BT192" s="217"/>
      <c r="BU192" s="148"/>
      <c r="BV192" s="148"/>
      <c r="BW192" s="148"/>
      <c r="BX192" s="148"/>
      <c r="BY192" s="148"/>
      <c r="BZ192" s="217"/>
      <c r="CA192" s="147">
        <v>0</v>
      </c>
      <c r="CB192" s="217"/>
      <c r="CC192" s="217"/>
      <c r="CD192" s="219"/>
      <c r="CE192" s="148"/>
      <c r="CF192" s="148"/>
      <c r="CG192" s="148"/>
      <c r="CH192" s="217"/>
      <c r="CI192" s="217"/>
      <c r="CJ192" s="219"/>
      <c r="CK192" s="148"/>
      <c r="CL192" s="148"/>
      <c r="CM192" s="148"/>
      <c r="CN192" s="148"/>
      <c r="CO192" s="217"/>
      <c r="CP192" s="219"/>
      <c r="CQ192" s="5">
        <f t="shared" si="15"/>
        <v>0</v>
      </c>
      <c r="CR192" s="21">
        <f t="shared" si="17"/>
        <v>0</v>
      </c>
      <c r="CS192" s="21">
        <f t="shared" si="16"/>
        <v>0</v>
      </c>
      <c r="CT192" s="232">
        <v>44555</v>
      </c>
      <c r="CU192" s="5">
        <f t="shared" si="18"/>
        <v>8800000</v>
      </c>
      <c r="CV192" s="5"/>
      <c r="CW192" s="7"/>
      <c r="DF192"/>
      <c r="DG192" s="7" t="s">
        <v>1118</v>
      </c>
      <c r="DH192" s="7" t="s">
        <v>1038</v>
      </c>
      <c r="DJ192" s="7" t="s">
        <v>1119</v>
      </c>
      <c r="DK192" s="7" t="s">
        <v>1039</v>
      </c>
      <c r="DL192" s="37" t="s">
        <v>2675</v>
      </c>
      <c r="DM192" s="37" t="s">
        <v>2676</v>
      </c>
    </row>
    <row r="193" spans="1:118" ht="25.5" customHeight="1" x14ac:dyDescent="0.25">
      <c r="A193" s="51">
        <v>190</v>
      </c>
      <c r="B193" s="7">
        <v>2021</v>
      </c>
      <c r="C193" s="11" t="s">
        <v>2677</v>
      </c>
      <c r="D193" s="46" t="s">
        <v>2678</v>
      </c>
      <c r="E193" s="90" t="s">
        <v>874</v>
      </c>
      <c r="G193" s="7" t="s">
        <v>1092</v>
      </c>
      <c r="H193" s="7" t="s">
        <v>1090</v>
      </c>
      <c r="I193" s="7" t="s">
        <v>1091</v>
      </c>
      <c r="J193" s="7" t="s">
        <v>2679</v>
      </c>
      <c r="K193" s="204" t="s">
        <v>2680</v>
      </c>
      <c r="L193" s="7" t="s">
        <v>3144</v>
      </c>
      <c r="M193" s="7" t="s">
        <v>1054</v>
      </c>
      <c r="N193" s="24">
        <v>900374639</v>
      </c>
      <c r="O193" s="41">
        <v>5</v>
      </c>
      <c r="P193" t="s">
        <v>2681</v>
      </c>
      <c r="Q193" s="7" t="s">
        <v>1055</v>
      </c>
      <c r="R193" s="7" t="s">
        <v>1161</v>
      </c>
      <c r="S193" s="7"/>
      <c r="T193" s="7"/>
      <c r="U193" s="7"/>
      <c r="V193" s="13"/>
      <c r="W193" s="7" t="s">
        <v>1169</v>
      </c>
      <c r="X193" s="7"/>
      <c r="Y193" s="7"/>
      <c r="Z193" s="13">
        <v>3158839307</v>
      </c>
      <c r="AA193" s="13"/>
      <c r="AB193" s="35">
        <v>6</v>
      </c>
      <c r="AC193" s="7"/>
      <c r="AD193" s="28">
        <v>44497</v>
      </c>
      <c r="AE193" s="29">
        <v>44502</v>
      </c>
      <c r="AG193" s="9">
        <v>44682</v>
      </c>
      <c r="AH193" s="148">
        <f t="shared" si="14"/>
        <v>19377174</v>
      </c>
      <c r="AI193" s="147">
        <v>116263044</v>
      </c>
      <c r="AJ193" s="147"/>
      <c r="AK193" s="147"/>
      <c r="AL193" s="92">
        <v>3158839307</v>
      </c>
      <c r="AM193" s="148" t="s">
        <v>1180</v>
      </c>
      <c r="AN193" s="7">
        <v>676</v>
      </c>
      <c r="AO193" s="148" t="s">
        <v>2682</v>
      </c>
      <c r="AP193" s="148" t="s">
        <v>2683</v>
      </c>
      <c r="AQ193" s="7" t="s">
        <v>1031</v>
      </c>
      <c r="AR193" s="217" t="s">
        <v>1417</v>
      </c>
      <c r="AS193" s="217">
        <v>2</v>
      </c>
      <c r="AT193" s="7">
        <f>IFERROR(VLOOKUP(AS193,#REF!,2,0), )</f>
        <v>0</v>
      </c>
      <c r="AU193" s="7">
        <v>38</v>
      </c>
      <c r="AV193" s="7">
        <f>IFERROR(VLOOKUP(AU193,#REF!,2,0), )</f>
        <v>0</v>
      </c>
      <c r="AW193" s="7">
        <v>2116</v>
      </c>
      <c r="AX193" s="7">
        <f>IFERROR(VLOOKUP(AW193,#REF!,2,0), )</f>
        <v>0</v>
      </c>
      <c r="AY193" s="13"/>
      <c r="AZ193" s="13">
        <v>1</v>
      </c>
      <c r="BA193" s="13"/>
      <c r="BB193" s="13"/>
      <c r="BC193" s="13"/>
      <c r="BD193" s="13"/>
      <c r="BE193" s="13"/>
      <c r="BF193" s="218"/>
      <c r="BG193" s="218"/>
      <c r="BH193" s="218"/>
      <c r="BI193" s="218"/>
      <c r="BJ193" s="218"/>
      <c r="BK193" s="218"/>
      <c r="BL193" s="218"/>
      <c r="BM193" s="218"/>
      <c r="BN193" s="218"/>
      <c r="BO193" s="218"/>
      <c r="BP193" s="148"/>
      <c r="BQ193" s="217"/>
      <c r="BR193" s="148"/>
      <c r="BS193" s="148"/>
      <c r="BT193" s="217"/>
      <c r="BU193" s="148"/>
      <c r="BV193" s="148"/>
      <c r="BW193" s="148"/>
      <c r="BX193" s="148"/>
      <c r="BY193" s="148"/>
      <c r="BZ193" s="217"/>
      <c r="CA193" s="147">
        <v>0</v>
      </c>
      <c r="CB193" s="217">
        <v>2</v>
      </c>
      <c r="CC193" s="217">
        <v>0</v>
      </c>
      <c r="CD193" s="219">
        <v>44744</v>
      </c>
      <c r="CE193" s="148"/>
      <c r="CF193" s="148"/>
      <c r="CG193" s="148"/>
      <c r="CH193" s="217"/>
      <c r="CI193" s="217"/>
      <c r="CJ193" s="219"/>
      <c r="CK193" s="148"/>
      <c r="CL193" s="148"/>
      <c r="CM193" s="148"/>
      <c r="CN193" s="148"/>
      <c r="CO193" s="217"/>
      <c r="CP193" s="219"/>
      <c r="CQ193" s="5">
        <f t="shared" si="15"/>
        <v>0</v>
      </c>
      <c r="CR193" s="21">
        <f t="shared" si="17"/>
        <v>2</v>
      </c>
      <c r="CS193" s="21">
        <f t="shared" si="16"/>
        <v>0</v>
      </c>
      <c r="CT193" s="9">
        <v>44743</v>
      </c>
      <c r="CU193" s="5">
        <f t="shared" si="18"/>
        <v>116263044</v>
      </c>
      <c r="CV193" s="5"/>
      <c r="CW193" s="7"/>
      <c r="DF193"/>
      <c r="DG193" s="7" t="s">
        <v>1118</v>
      </c>
      <c r="DH193" s="7" t="s">
        <v>1038</v>
      </c>
      <c r="DJ193" s="7" t="s">
        <v>1080</v>
      </c>
      <c r="DK193" s="7" t="s">
        <v>1045</v>
      </c>
      <c r="DL193" s="37" t="s">
        <v>2684</v>
      </c>
      <c r="DM193" s="37" t="s">
        <v>2193</v>
      </c>
      <c r="DN193" t="s">
        <v>2685</v>
      </c>
    </row>
    <row r="194" spans="1:118" ht="25.5" customHeight="1" x14ac:dyDescent="0.25">
      <c r="A194" s="51">
        <v>191</v>
      </c>
      <c r="B194" s="7">
        <v>2021</v>
      </c>
      <c r="C194" s="11" t="s">
        <v>2686</v>
      </c>
      <c r="D194" s="46" t="s">
        <v>2687</v>
      </c>
      <c r="E194" s="90" t="s">
        <v>875</v>
      </c>
      <c r="G194" s="7" t="s">
        <v>1092</v>
      </c>
      <c r="H194" s="7" t="s">
        <v>1026</v>
      </c>
      <c r="I194" s="7" t="s">
        <v>1027</v>
      </c>
      <c r="J194" s="7" t="s">
        <v>2688</v>
      </c>
      <c r="K194" s="204" t="s">
        <v>2689</v>
      </c>
      <c r="L194" s="7" t="s">
        <v>3145</v>
      </c>
      <c r="M194" s="7" t="s">
        <v>1117</v>
      </c>
      <c r="N194" s="24">
        <v>1054539858</v>
      </c>
      <c r="O194" s="41"/>
      <c r="P194" t="s">
        <v>2690</v>
      </c>
      <c r="Q194" s="7" t="s">
        <v>1029</v>
      </c>
      <c r="R194" s="7" t="s">
        <v>2691</v>
      </c>
      <c r="S194" s="7"/>
      <c r="T194" s="7"/>
      <c r="U194" s="7"/>
      <c r="V194" s="13"/>
      <c r="W194" s="7"/>
      <c r="X194" s="7"/>
      <c r="Y194" s="7"/>
      <c r="Z194" s="13">
        <v>3133950871</v>
      </c>
      <c r="AA194" s="13">
        <v>0</v>
      </c>
      <c r="AB194" s="35">
        <v>2.67</v>
      </c>
      <c r="AD194" s="28">
        <v>44497</v>
      </c>
      <c r="AE194" s="29">
        <v>44498</v>
      </c>
      <c r="AG194" s="9">
        <v>44583</v>
      </c>
      <c r="AH194" s="148">
        <f t="shared" si="14"/>
        <v>2197253.5580524346</v>
      </c>
      <c r="AI194" s="147">
        <v>5866667</v>
      </c>
      <c r="AJ194" s="147"/>
      <c r="AK194" s="147"/>
      <c r="AL194" s="92" t="s">
        <v>2692</v>
      </c>
      <c r="AM194" s="148" t="s">
        <v>1040</v>
      </c>
      <c r="AN194" s="7">
        <v>675</v>
      </c>
      <c r="AO194" s="148" t="s">
        <v>2693</v>
      </c>
      <c r="AP194" s="148" t="s">
        <v>2683</v>
      </c>
      <c r="AQ194" s="7" t="s">
        <v>1031</v>
      </c>
      <c r="AR194" s="217" t="s">
        <v>1359</v>
      </c>
      <c r="AS194" s="217">
        <v>5</v>
      </c>
      <c r="AT194" s="7">
        <f>IFERROR(VLOOKUP(AS194,#REF!,2,0), )</f>
        <v>0</v>
      </c>
      <c r="AU194" s="7">
        <v>57</v>
      </c>
      <c r="AV194" s="7">
        <f>IFERROR(VLOOKUP(AU194,#REF!,2,0), )</f>
        <v>0</v>
      </c>
      <c r="AW194" s="7">
        <v>2169</v>
      </c>
      <c r="AX194" s="7">
        <f>IFERROR(VLOOKUP(AW194,#REF!,2,0), )</f>
        <v>0</v>
      </c>
      <c r="AY194" s="13"/>
      <c r="AZ194" s="13"/>
      <c r="BA194" s="13"/>
      <c r="BB194" s="13"/>
      <c r="BC194" s="13"/>
      <c r="BD194" s="13"/>
      <c r="BE194" s="13"/>
      <c r="BF194" s="218"/>
      <c r="BG194" s="218"/>
      <c r="BH194" s="218"/>
      <c r="BI194" s="218"/>
      <c r="BJ194" s="218"/>
      <c r="BK194" s="218"/>
      <c r="BL194" s="218"/>
      <c r="BM194" s="218"/>
      <c r="BN194" s="218"/>
      <c r="BO194" s="218"/>
      <c r="BP194" s="148"/>
      <c r="BQ194" s="217"/>
      <c r="BR194" s="148"/>
      <c r="BS194" s="148"/>
      <c r="BT194" s="217"/>
      <c r="BU194" s="148"/>
      <c r="BV194" s="148"/>
      <c r="BW194" s="148"/>
      <c r="BX194" s="148"/>
      <c r="BY194" s="148"/>
      <c r="BZ194" s="217"/>
      <c r="CA194" s="147">
        <v>0</v>
      </c>
      <c r="CB194" s="217"/>
      <c r="CC194" s="217"/>
      <c r="CD194" s="219"/>
      <c r="CE194" s="148"/>
      <c r="CF194" s="148"/>
      <c r="CG194" s="148"/>
      <c r="CH194" s="217"/>
      <c r="CI194" s="217"/>
      <c r="CJ194" s="219"/>
      <c r="CK194" s="148"/>
      <c r="CL194" s="148"/>
      <c r="CM194" s="148"/>
      <c r="CN194" s="148"/>
      <c r="CO194" s="217"/>
      <c r="CP194" s="219"/>
      <c r="CQ194" s="5">
        <f t="shared" si="15"/>
        <v>0</v>
      </c>
      <c r="CR194" s="21">
        <f t="shared" si="17"/>
        <v>0</v>
      </c>
      <c r="CS194" s="21">
        <f t="shared" si="16"/>
        <v>0</v>
      </c>
      <c r="CT194" s="9">
        <v>44218</v>
      </c>
      <c r="CU194" s="5">
        <f t="shared" si="18"/>
        <v>5866667</v>
      </c>
      <c r="CV194" s="5"/>
      <c r="CW194" s="7"/>
      <c r="DF194"/>
      <c r="DG194" s="7" t="s">
        <v>1118</v>
      </c>
      <c r="DH194" s="7" t="s">
        <v>1038</v>
      </c>
      <c r="DJ194" s="7" t="s">
        <v>1119</v>
      </c>
      <c r="DK194" s="7" t="s">
        <v>2694</v>
      </c>
      <c r="DL194" s="37" t="s">
        <v>2695</v>
      </c>
      <c r="DM194" s="37" t="s">
        <v>2630</v>
      </c>
    </row>
    <row r="195" spans="1:118" ht="25.5" customHeight="1" x14ac:dyDescent="0.25">
      <c r="A195" s="51">
        <v>192</v>
      </c>
      <c r="B195" s="7">
        <v>2021</v>
      </c>
      <c r="C195" s="11" t="s">
        <v>2696</v>
      </c>
      <c r="D195" s="46" t="s">
        <v>2697</v>
      </c>
      <c r="E195" s="70" t="s">
        <v>876</v>
      </c>
      <c r="G195" s="7" t="s">
        <v>1092</v>
      </c>
      <c r="H195" s="7" t="s">
        <v>1026</v>
      </c>
      <c r="I195" s="7" t="s">
        <v>1027</v>
      </c>
      <c r="J195" s="7" t="s">
        <v>2698</v>
      </c>
      <c r="K195" s="204" t="s">
        <v>1079</v>
      </c>
      <c r="L195" s="7" t="s">
        <v>561</v>
      </c>
      <c r="M195" s="7" t="s">
        <v>1117</v>
      </c>
      <c r="N195" s="24">
        <v>1030539568</v>
      </c>
      <c r="O195" s="41"/>
      <c r="P195" s="7" t="s">
        <v>1062</v>
      </c>
      <c r="Q195" s="7" t="s">
        <v>1029</v>
      </c>
      <c r="R195" s="7" t="s">
        <v>2699</v>
      </c>
      <c r="S195" s="7"/>
      <c r="T195" s="7"/>
      <c r="U195" s="7"/>
      <c r="V195" s="13"/>
      <c r="W195" s="7"/>
      <c r="X195" s="7"/>
      <c r="Y195" s="7"/>
      <c r="Z195" s="13">
        <v>3203159060</v>
      </c>
      <c r="AA195" s="13">
        <v>0</v>
      </c>
      <c r="AB195" s="35">
        <v>2.5</v>
      </c>
      <c r="AC195" s="7"/>
      <c r="AD195" s="28">
        <v>44521</v>
      </c>
      <c r="AE195" s="29">
        <v>44503</v>
      </c>
      <c r="AG195" s="9">
        <v>44578</v>
      </c>
      <c r="AH195" s="148">
        <f t="shared" si="14"/>
        <v>2200000</v>
      </c>
      <c r="AI195" s="147">
        <v>5500000</v>
      </c>
      <c r="AJ195" s="147"/>
      <c r="AK195" s="147"/>
      <c r="AL195" s="92" t="s">
        <v>2700</v>
      </c>
      <c r="AM195" s="7" t="s">
        <v>1083</v>
      </c>
      <c r="AN195" s="7">
        <v>658</v>
      </c>
      <c r="AO195" s="148" t="s">
        <v>2701</v>
      </c>
      <c r="AP195" s="148" t="s">
        <v>2702</v>
      </c>
      <c r="AQ195" s="7" t="s">
        <v>1031</v>
      </c>
      <c r="AR195" s="217" t="s">
        <v>1453</v>
      </c>
      <c r="AS195" s="217">
        <v>3</v>
      </c>
      <c r="AT195" s="7">
        <f>IFERROR(VLOOKUP(AS195,#REF!,2,0), )</f>
        <v>0</v>
      </c>
      <c r="AU195" s="7">
        <v>43</v>
      </c>
      <c r="AV195" s="7">
        <f>IFERROR(VLOOKUP(AU195,#REF!,2,0), )</f>
        <v>0</v>
      </c>
      <c r="AW195" s="7">
        <v>2164</v>
      </c>
      <c r="AX195" s="7">
        <f>IFERROR(VLOOKUP(AW195,#REF!,2,0), )</f>
        <v>0</v>
      </c>
      <c r="AY195" s="13"/>
      <c r="AZ195" s="13"/>
      <c r="BA195" s="13"/>
      <c r="BB195" s="13">
        <v>1</v>
      </c>
      <c r="BC195" s="13"/>
      <c r="BD195" s="13"/>
      <c r="BE195" s="13"/>
      <c r="BF195" s="218"/>
      <c r="BG195" s="218"/>
      <c r="BH195" s="218"/>
      <c r="BI195" s="218">
        <v>44504</v>
      </c>
      <c r="BJ195" s="218"/>
      <c r="BK195" s="218"/>
      <c r="BL195" s="218"/>
      <c r="BM195" s="218">
        <v>44517</v>
      </c>
      <c r="BN195" s="218"/>
      <c r="BO195" s="218"/>
      <c r="BP195" s="148"/>
      <c r="BQ195" s="217"/>
      <c r="BR195" s="148"/>
      <c r="BS195" s="148"/>
      <c r="BT195" s="217"/>
      <c r="BU195" s="148"/>
      <c r="BV195" s="148"/>
      <c r="BW195" s="148"/>
      <c r="BX195" s="148"/>
      <c r="BY195" s="148"/>
      <c r="BZ195" s="217"/>
      <c r="CA195" s="147">
        <v>0</v>
      </c>
      <c r="CB195" s="217"/>
      <c r="CC195" s="217"/>
      <c r="CD195" s="219"/>
      <c r="CE195" s="148"/>
      <c r="CF195" s="148"/>
      <c r="CG195" s="148"/>
      <c r="CH195" s="217"/>
      <c r="CI195" s="217"/>
      <c r="CJ195" s="219"/>
      <c r="CK195" s="148"/>
      <c r="CL195" s="148"/>
      <c r="CM195" s="148"/>
      <c r="CN195" s="148"/>
      <c r="CO195" s="217"/>
      <c r="CP195" s="219"/>
      <c r="CQ195" s="5">
        <f t="shared" si="15"/>
        <v>0</v>
      </c>
      <c r="CR195" s="21">
        <f t="shared" si="17"/>
        <v>0</v>
      </c>
      <c r="CS195" s="21">
        <f t="shared" si="16"/>
        <v>0</v>
      </c>
      <c r="CT195" s="9">
        <v>44591</v>
      </c>
      <c r="CU195" s="5">
        <f t="shared" si="18"/>
        <v>5500000</v>
      </c>
      <c r="CV195" s="5"/>
      <c r="CW195" s="7"/>
      <c r="DF195"/>
      <c r="DG195" s="7" t="s">
        <v>1118</v>
      </c>
      <c r="DH195" s="7" t="s">
        <v>1038</v>
      </c>
      <c r="DJ195" s="7" t="s">
        <v>1119</v>
      </c>
    </row>
    <row r="196" spans="1:118" ht="25.5" customHeight="1" x14ac:dyDescent="0.25">
      <c r="A196" s="51" t="s">
        <v>687</v>
      </c>
      <c r="B196" s="7">
        <v>2021</v>
      </c>
      <c r="C196" s="11" t="s">
        <v>2703</v>
      </c>
      <c r="D196" s="46" t="s">
        <v>2704</v>
      </c>
      <c r="E196" s="70" t="s">
        <v>2705</v>
      </c>
      <c r="G196" s="7" t="s">
        <v>1087</v>
      </c>
      <c r="H196" s="7" t="s">
        <v>1064</v>
      </c>
      <c r="I196" s="7" t="s">
        <v>1053</v>
      </c>
      <c r="J196" s="7" t="s">
        <v>2706</v>
      </c>
      <c r="K196" s="204" t="s">
        <v>2707</v>
      </c>
      <c r="L196" s="7" t="s">
        <v>3146</v>
      </c>
      <c r="M196" s="7" t="s">
        <v>1054</v>
      </c>
      <c r="N196" s="24">
        <v>900609309</v>
      </c>
      <c r="O196" s="41">
        <v>0</v>
      </c>
      <c r="P196" s="7" t="s">
        <v>1062</v>
      </c>
      <c r="Q196" s="7" t="s">
        <v>1055</v>
      </c>
      <c r="R196" s="7" t="s">
        <v>1161</v>
      </c>
      <c r="S196" s="7"/>
      <c r="T196" s="7" t="s">
        <v>2708</v>
      </c>
      <c r="U196" s="7" t="s">
        <v>1117</v>
      </c>
      <c r="V196" s="13">
        <v>52328889</v>
      </c>
      <c r="W196" s="7" t="s">
        <v>1169</v>
      </c>
      <c r="X196" s="7"/>
      <c r="Y196" s="7"/>
      <c r="Z196" s="13"/>
      <c r="AA196" s="13">
        <v>9</v>
      </c>
      <c r="AB196" s="35">
        <v>0</v>
      </c>
      <c r="AC196" s="7">
        <v>20</v>
      </c>
      <c r="AD196" s="28">
        <v>44502</v>
      </c>
      <c r="AE196" s="29">
        <v>44508</v>
      </c>
      <c r="AG196" s="9">
        <v>44528</v>
      </c>
      <c r="AH196" s="2">
        <f t="shared" ref="AH196:AH232" si="19">IFERROR((AI196/AB196), )</f>
        <v>0</v>
      </c>
      <c r="AI196" s="33">
        <v>4600000</v>
      </c>
      <c r="AJ196" s="33"/>
      <c r="AK196" s="33"/>
      <c r="AL196" s="92" t="s">
        <v>2709</v>
      </c>
      <c r="AM196" s="2" t="s">
        <v>1168</v>
      </c>
      <c r="AN196" s="7">
        <v>693</v>
      </c>
      <c r="AO196" s="2" t="s">
        <v>2710</v>
      </c>
      <c r="AP196" s="2" t="s">
        <v>2711</v>
      </c>
      <c r="AQ196" s="7" t="s">
        <v>1056</v>
      </c>
      <c r="AR196" s="15">
        <v>1310202010106</v>
      </c>
      <c r="AS196" s="15" t="s">
        <v>1065</v>
      </c>
      <c r="AT196" s="7">
        <f>IFERROR(VLOOKUP(AS196,#REF!,2,0), )</f>
        <v>0</v>
      </c>
      <c r="AU196" s="7">
        <v>0</v>
      </c>
      <c r="AV196" s="7">
        <f>IFERROR(VLOOKUP(AU196,#REF!,2,0), )</f>
        <v>0</v>
      </c>
      <c r="AW196" s="7">
        <v>0</v>
      </c>
      <c r="AX196" s="7">
        <f>IFERROR(VLOOKUP(AW196,#REF!,2,0), )</f>
        <v>0</v>
      </c>
      <c r="AY196" s="13">
        <v>1</v>
      </c>
      <c r="AZ196" s="13">
        <v>2</v>
      </c>
      <c r="BA196" s="13"/>
      <c r="BB196" s="13"/>
      <c r="BC196" s="13"/>
      <c r="BD196" s="13"/>
      <c r="BE196" s="13"/>
      <c r="CA196" s="33">
        <v>0</v>
      </c>
      <c r="CC196" s="15">
        <v>22</v>
      </c>
      <c r="CD196" s="49">
        <v>44550</v>
      </c>
      <c r="CG196" s="2">
        <v>952000</v>
      </c>
      <c r="CH196" s="15">
        <v>1</v>
      </c>
      <c r="CI196" s="15">
        <v>11</v>
      </c>
      <c r="CJ196" s="49">
        <v>44592</v>
      </c>
      <c r="CN196" s="15">
        <v>1</v>
      </c>
      <c r="CO196" s="15">
        <v>8</v>
      </c>
      <c r="CP196" s="49">
        <v>44620</v>
      </c>
      <c r="CQ196" s="5">
        <f t="shared" si="15"/>
        <v>952000</v>
      </c>
      <c r="CR196" s="21">
        <f t="shared" si="17"/>
        <v>2</v>
      </c>
      <c r="CS196" s="21">
        <f t="shared" si="16"/>
        <v>41</v>
      </c>
      <c r="CT196" s="34">
        <v>44628</v>
      </c>
      <c r="CU196" s="5">
        <f t="shared" si="18"/>
        <v>5552000</v>
      </c>
      <c r="CV196" s="5"/>
      <c r="CW196" s="7"/>
      <c r="DF196"/>
      <c r="DG196" s="7" t="s">
        <v>1118</v>
      </c>
      <c r="DH196" s="7" t="s">
        <v>1038</v>
      </c>
      <c r="DJ196" s="7" t="s">
        <v>698</v>
      </c>
      <c r="DK196" s="7" t="s">
        <v>2712</v>
      </c>
      <c r="DL196" s="37" t="s">
        <v>2713</v>
      </c>
      <c r="DM196" s="37" t="s">
        <v>2193</v>
      </c>
    </row>
    <row r="197" spans="1:118" ht="25.5" customHeight="1" x14ac:dyDescent="0.25">
      <c r="A197" s="51">
        <v>194</v>
      </c>
      <c r="B197" s="7">
        <v>2021</v>
      </c>
      <c r="C197" s="11" t="s">
        <v>2714</v>
      </c>
      <c r="D197" s="46" t="s">
        <v>2715</v>
      </c>
      <c r="E197" s="70" t="s">
        <v>877</v>
      </c>
      <c r="G197" s="7" t="s">
        <v>1092</v>
      </c>
      <c r="H197" s="7" t="s">
        <v>1026</v>
      </c>
      <c r="I197" s="7" t="s">
        <v>1027</v>
      </c>
      <c r="J197" s="7" t="s">
        <v>2716</v>
      </c>
      <c r="K197" s="204" t="s">
        <v>1075</v>
      </c>
      <c r="L197" s="7" t="s">
        <v>608</v>
      </c>
      <c r="M197" s="7" t="s">
        <v>1117</v>
      </c>
      <c r="N197" s="24">
        <v>1032411782</v>
      </c>
      <c r="O197" s="41"/>
      <c r="P197" s="7" t="s">
        <v>1062</v>
      </c>
      <c r="Q197" s="7" t="s">
        <v>1029</v>
      </c>
      <c r="R197" s="7" t="s">
        <v>1356</v>
      </c>
      <c r="S197" s="7"/>
      <c r="T197" s="7"/>
      <c r="U197" s="7"/>
      <c r="V197" s="13"/>
      <c r="W197" s="7"/>
      <c r="X197" s="7"/>
      <c r="Y197" s="7"/>
      <c r="Z197" s="13">
        <v>8105383</v>
      </c>
      <c r="AA197" s="13">
        <v>0</v>
      </c>
      <c r="AB197" s="35">
        <v>1.97</v>
      </c>
      <c r="AD197" s="28">
        <v>44504</v>
      </c>
      <c r="AE197" s="29">
        <v>44505</v>
      </c>
      <c r="AG197" s="9">
        <v>44564</v>
      </c>
      <c r="AH197" s="148">
        <f t="shared" si="19"/>
        <v>4392554.8223350253</v>
      </c>
      <c r="AI197" s="147">
        <v>8653333</v>
      </c>
      <c r="AJ197" s="147"/>
      <c r="AK197" s="147"/>
      <c r="AL197" s="92" t="s">
        <v>2717</v>
      </c>
      <c r="AM197" s="7" t="s">
        <v>1083</v>
      </c>
      <c r="AN197" s="7">
        <v>691</v>
      </c>
      <c r="AO197" s="148" t="s">
        <v>2718</v>
      </c>
      <c r="AP197" s="148" t="s">
        <v>2711</v>
      </c>
      <c r="AQ197" s="7" t="s">
        <v>1031</v>
      </c>
      <c r="AR197" s="217" t="s">
        <v>2719</v>
      </c>
      <c r="AS197" s="217">
        <v>5</v>
      </c>
      <c r="AT197" s="7">
        <f>IFERROR(VLOOKUP(AS197,#REF!,2,0), )</f>
        <v>0</v>
      </c>
      <c r="AU197" s="7">
        <v>57</v>
      </c>
      <c r="AV197" s="7">
        <f>IFERROR(VLOOKUP(AU197,#REF!,2,0), )</f>
        <v>0</v>
      </c>
      <c r="AW197" s="7">
        <v>2172</v>
      </c>
      <c r="AX197" s="7">
        <f>IFERROR(VLOOKUP(AW197,#REF!,2,0), )</f>
        <v>0</v>
      </c>
      <c r="AY197" s="13"/>
      <c r="AZ197" s="13"/>
      <c r="BA197" s="13"/>
      <c r="BB197" s="13"/>
      <c r="BC197" s="13"/>
      <c r="BD197" s="13"/>
      <c r="BE197" s="13"/>
      <c r="BF197" s="218"/>
      <c r="BG197" s="218"/>
      <c r="BH197" s="218"/>
      <c r="BI197" s="218"/>
      <c r="BJ197" s="218"/>
      <c r="BK197" s="218"/>
      <c r="BL197" s="218"/>
      <c r="BM197" s="218"/>
      <c r="BN197" s="218"/>
      <c r="BO197" s="218"/>
      <c r="BP197" s="148"/>
      <c r="BQ197" s="217"/>
      <c r="BR197" s="148"/>
      <c r="BS197" s="148"/>
      <c r="BT197" s="217"/>
      <c r="BU197" s="148"/>
      <c r="BV197" s="148"/>
      <c r="BW197" s="148"/>
      <c r="BX197" s="148"/>
      <c r="BY197" s="148"/>
      <c r="BZ197" s="217"/>
      <c r="CA197" s="147">
        <v>0</v>
      </c>
      <c r="CB197" s="217"/>
      <c r="CC197" s="217"/>
      <c r="CD197" s="219"/>
      <c r="CE197" s="148"/>
      <c r="CF197" s="148"/>
      <c r="CG197" s="148"/>
      <c r="CH197" s="217"/>
      <c r="CI197" s="217"/>
      <c r="CJ197" s="219"/>
      <c r="CK197" s="148"/>
      <c r="CL197" s="148"/>
      <c r="CM197" s="148"/>
      <c r="CN197" s="148"/>
      <c r="CO197" s="217"/>
      <c r="CP197" s="9"/>
      <c r="CQ197" s="5">
        <f t="shared" si="15"/>
        <v>0</v>
      </c>
      <c r="CR197" s="21">
        <f t="shared" si="17"/>
        <v>0</v>
      </c>
      <c r="CS197" s="21">
        <f t="shared" si="16"/>
        <v>0</v>
      </c>
      <c r="CT197" s="9">
        <v>44564</v>
      </c>
      <c r="CU197" s="5">
        <f t="shared" si="18"/>
        <v>8653333</v>
      </c>
      <c r="CV197" s="5"/>
      <c r="CW197" s="7"/>
      <c r="DF197"/>
      <c r="DG197" s="7" t="s">
        <v>1118</v>
      </c>
      <c r="DH197" s="7" t="s">
        <v>1038</v>
      </c>
      <c r="DJ197" s="7" t="s">
        <v>1119</v>
      </c>
      <c r="DK197" s="7" t="s">
        <v>2694</v>
      </c>
      <c r="DL197" s="37" t="s">
        <v>2720</v>
      </c>
      <c r="DM197" s="37" t="s">
        <v>2721</v>
      </c>
    </row>
    <row r="198" spans="1:118" ht="25.5" customHeight="1" x14ac:dyDescent="0.25">
      <c r="A198" s="51">
        <v>195</v>
      </c>
      <c r="B198" s="7">
        <v>2021</v>
      </c>
      <c r="C198" s="11" t="s">
        <v>2722</v>
      </c>
      <c r="D198" s="46" t="s">
        <v>2723</v>
      </c>
      <c r="E198" s="70" t="s">
        <v>878</v>
      </c>
      <c r="G198" s="7" t="s">
        <v>1092</v>
      </c>
      <c r="H198" s="7" t="s">
        <v>1026</v>
      </c>
      <c r="I198" s="7" t="s">
        <v>1027</v>
      </c>
      <c r="J198" s="7" t="s">
        <v>2724</v>
      </c>
      <c r="K198" s="204" t="s">
        <v>2725</v>
      </c>
      <c r="L198" s="7" t="s">
        <v>3147</v>
      </c>
      <c r="M198" s="7" t="s">
        <v>1117</v>
      </c>
      <c r="N198" s="24">
        <v>1033715248</v>
      </c>
      <c r="O198" s="41"/>
      <c r="P198" s="7" t="s">
        <v>1062</v>
      </c>
      <c r="Q198" s="7" t="s">
        <v>1029</v>
      </c>
      <c r="R198" s="7" t="s">
        <v>1685</v>
      </c>
      <c r="S198" s="7"/>
      <c r="T198" s="7"/>
      <c r="U198" s="7"/>
      <c r="V198" s="13"/>
      <c r="W198" s="7"/>
      <c r="X198" s="7"/>
      <c r="Y198" s="7"/>
      <c r="Z198" s="13">
        <v>3143557453</v>
      </c>
      <c r="AA198" s="13">
        <v>0</v>
      </c>
      <c r="AB198" s="35">
        <v>2.1</v>
      </c>
      <c r="AC198" s="7"/>
      <c r="AD198" s="28">
        <v>44504</v>
      </c>
      <c r="AE198" s="29">
        <v>44505</v>
      </c>
      <c r="AG198" s="9">
        <v>44568</v>
      </c>
      <c r="AH198" s="148">
        <f t="shared" si="19"/>
        <v>4400000</v>
      </c>
      <c r="AI198" s="147">
        <v>9240000</v>
      </c>
      <c r="AJ198" s="147"/>
      <c r="AK198" s="147"/>
      <c r="AL198" s="92" t="s">
        <v>2726</v>
      </c>
      <c r="AM198" s="7" t="s">
        <v>1083</v>
      </c>
      <c r="AN198" s="7">
        <v>692</v>
      </c>
      <c r="AO198" s="148" t="s">
        <v>2727</v>
      </c>
      <c r="AP198" s="148" t="s">
        <v>2711</v>
      </c>
      <c r="AQ198" s="7" t="s">
        <v>1031</v>
      </c>
      <c r="AR198" s="217" t="s">
        <v>1350</v>
      </c>
      <c r="AS198" s="217">
        <v>5</v>
      </c>
      <c r="AT198" s="7">
        <f>IFERROR(VLOOKUP(AS198,#REF!,2,0), )</f>
        <v>0</v>
      </c>
      <c r="AU198" s="7">
        <v>57</v>
      </c>
      <c r="AV198" s="7">
        <f>IFERROR(VLOOKUP(AU198,#REF!,2,0), )</f>
        <v>0</v>
      </c>
      <c r="AW198" s="7">
        <v>2172</v>
      </c>
      <c r="AX198" s="7">
        <f>IFERROR(VLOOKUP(AW198,#REF!,2,0), )</f>
        <v>0</v>
      </c>
      <c r="AY198" s="13"/>
      <c r="AZ198" s="13"/>
      <c r="BA198" s="13"/>
      <c r="BB198" s="13"/>
      <c r="BC198" s="13"/>
      <c r="BD198" s="13"/>
      <c r="BE198" s="13"/>
      <c r="BF198" s="218"/>
      <c r="BG198" s="218"/>
      <c r="BH198" s="218"/>
      <c r="BI198" s="218"/>
      <c r="BJ198" s="218"/>
      <c r="BK198" s="218"/>
      <c r="BL198" s="218"/>
      <c r="BM198" s="218"/>
      <c r="BN198" s="218"/>
      <c r="BO198" s="218"/>
      <c r="BP198" s="148"/>
      <c r="BQ198" s="217"/>
      <c r="BR198" s="148"/>
      <c r="BS198" s="148"/>
      <c r="BT198" s="217"/>
      <c r="BU198" s="148"/>
      <c r="BV198" s="148"/>
      <c r="BW198" s="148"/>
      <c r="BX198" s="148"/>
      <c r="BY198" s="148"/>
      <c r="BZ198" s="217"/>
      <c r="CA198" s="147">
        <v>0</v>
      </c>
      <c r="CB198" s="217"/>
      <c r="CC198" s="217"/>
      <c r="CD198" s="219"/>
      <c r="CE198" s="148"/>
      <c r="CF198" s="148"/>
      <c r="CG198" s="148"/>
      <c r="CH198" s="217"/>
      <c r="CI198" s="217"/>
      <c r="CJ198" s="219"/>
      <c r="CK198" s="148"/>
      <c r="CL198" s="148"/>
      <c r="CM198" s="148"/>
      <c r="CN198" s="148"/>
      <c r="CO198" s="217"/>
      <c r="CP198" s="219"/>
      <c r="CQ198" s="5">
        <f t="shared" si="15"/>
        <v>0</v>
      </c>
      <c r="CR198" s="21">
        <f t="shared" si="17"/>
        <v>0</v>
      </c>
      <c r="CS198" s="21">
        <f t="shared" si="16"/>
        <v>0</v>
      </c>
      <c r="CT198" s="232">
        <v>44568</v>
      </c>
      <c r="CU198" s="5">
        <f t="shared" si="18"/>
        <v>9240000</v>
      </c>
      <c r="CV198" s="5"/>
      <c r="CW198" s="7"/>
      <c r="DF198"/>
      <c r="DG198" s="7" t="s">
        <v>1118</v>
      </c>
      <c r="DH198" s="7" t="s">
        <v>1038</v>
      </c>
      <c r="DJ198" s="7" t="s">
        <v>1119</v>
      </c>
      <c r="DK198" s="7" t="s">
        <v>2728</v>
      </c>
      <c r="DL198" s="37" t="s">
        <v>2729</v>
      </c>
      <c r="DM198" s="37" t="s">
        <v>2676</v>
      </c>
    </row>
    <row r="199" spans="1:118" ht="25.5" customHeight="1" x14ac:dyDescent="0.25">
      <c r="A199" s="51">
        <v>196</v>
      </c>
      <c r="B199" s="7">
        <v>2021</v>
      </c>
      <c r="C199" s="11" t="s">
        <v>2730</v>
      </c>
      <c r="D199" s="46" t="s">
        <v>2731</v>
      </c>
      <c r="E199" s="90" t="s">
        <v>879</v>
      </c>
      <c r="G199" s="7" t="s">
        <v>1092</v>
      </c>
      <c r="H199" s="7" t="s">
        <v>1026</v>
      </c>
      <c r="I199" s="7" t="s">
        <v>1027</v>
      </c>
      <c r="J199" s="7" t="s">
        <v>2732</v>
      </c>
      <c r="K199" s="204" t="s">
        <v>1158</v>
      </c>
      <c r="L199" s="7" t="s">
        <v>681</v>
      </c>
      <c r="M199" s="7" t="s">
        <v>1117</v>
      </c>
      <c r="N199" s="24">
        <v>52779922</v>
      </c>
      <c r="O199" s="41"/>
      <c r="P199" t="s">
        <v>1183</v>
      </c>
      <c r="Q199" s="7" t="s">
        <v>1029</v>
      </c>
      <c r="R199" s="7" t="s">
        <v>2733</v>
      </c>
      <c r="S199" s="7"/>
      <c r="T199" s="7"/>
      <c r="U199" s="7"/>
      <c r="V199" s="13"/>
      <c r="W199" s="7"/>
      <c r="X199" s="7"/>
      <c r="Y199" s="7"/>
      <c r="Z199" s="13">
        <v>3214200881</v>
      </c>
      <c r="AA199" s="13">
        <v>0</v>
      </c>
      <c r="AB199" s="35">
        <v>2.0699999999999998</v>
      </c>
      <c r="AD199" s="28">
        <v>44504</v>
      </c>
      <c r="AE199" s="29">
        <v>44505</v>
      </c>
      <c r="AG199" s="9">
        <v>44567</v>
      </c>
      <c r="AH199" s="148">
        <f t="shared" si="19"/>
        <v>4392914.492753624</v>
      </c>
      <c r="AI199" s="147">
        <v>9093333</v>
      </c>
      <c r="AJ199" s="147"/>
      <c r="AK199" s="147"/>
      <c r="AL199" s="92" t="s">
        <v>2734</v>
      </c>
      <c r="AM199" s="7" t="s">
        <v>1083</v>
      </c>
      <c r="AN199" s="7">
        <v>690</v>
      </c>
      <c r="AO199" s="148" t="s">
        <v>2735</v>
      </c>
      <c r="AP199" s="148" t="s">
        <v>2711</v>
      </c>
      <c r="AQ199" s="7" t="s">
        <v>1031</v>
      </c>
      <c r="AR199" s="217" t="s">
        <v>1350</v>
      </c>
      <c r="AS199" s="217">
        <v>5</v>
      </c>
      <c r="AT199" s="7">
        <f>IFERROR(VLOOKUP(AS199,#REF!,2,0), )</f>
        <v>0</v>
      </c>
      <c r="AU199" s="7">
        <v>57</v>
      </c>
      <c r="AV199" s="7">
        <f>IFERROR(VLOOKUP(AU199,#REF!,2,0), )</f>
        <v>0</v>
      </c>
      <c r="AW199" s="7">
        <v>2172</v>
      </c>
      <c r="AX199" s="7">
        <f>IFERROR(VLOOKUP(AW199,#REF!,2,0), )</f>
        <v>0</v>
      </c>
      <c r="AY199" s="13"/>
      <c r="AZ199" s="13"/>
      <c r="BA199" s="13"/>
      <c r="BB199" s="13"/>
      <c r="BC199" s="13"/>
      <c r="BD199" s="13"/>
      <c r="BE199" s="13"/>
      <c r="BF199" s="218"/>
      <c r="BG199" s="218"/>
      <c r="BH199" s="218"/>
      <c r="BI199" s="218"/>
      <c r="BJ199" s="218"/>
      <c r="BK199" s="218"/>
      <c r="BL199" s="218"/>
      <c r="BM199" s="218"/>
      <c r="BN199" s="218"/>
      <c r="BO199" s="218"/>
      <c r="BP199" s="148"/>
      <c r="BQ199" s="217"/>
      <c r="BR199" s="148"/>
      <c r="BS199" s="148"/>
      <c r="BT199" s="217"/>
      <c r="BU199" s="148"/>
      <c r="BV199" s="148"/>
      <c r="BW199" s="148"/>
      <c r="BX199" s="148"/>
      <c r="BY199" s="148"/>
      <c r="BZ199" s="217"/>
      <c r="CA199" s="147">
        <v>0</v>
      </c>
      <c r="CB199" s="217"/>
      <c r="CC199" s="217"/>
      <c r="CD199" s="219"/>
      <c r="CE199" s="148"/>
      <c r="CF199" s="148"/>
      <c r="CG199" s="148"/>
      <c r="CH199" s="217"/>
      <c r="CI199" s="217"/>
      <c r="CJ199" s="219"/>
      <c r="CK199" s="148"/>
      <c r="CL199" s="148"/>
      <c r="CM199" s="148"/>
      <c r="CN199" s="148"/>
      <c r="CO199" s="217"/>
      <c r="CP199" s="219"/>
      <c r="CQ199" s="5">
        <f t="shared" si="15"/>
        <v>0</v>
      </c>
      <c r="CR199" s="21">
        <f t="shared" si="17"/>
        <v>0</v>
      </c>
      <c r="CS199" s="21">
        <f t="shared" si="16"/>
        <v>0</v>
      </c>
      <c r="CT199" s="9">
        <v>44567</v>
      </c>
      <c r="CU199" s="5">
        <f t="shared" si="18"/>
        <v>9093333</v>
      </c>
      <c r="CV199" s="5"/>
      <c r="CW199" s="7"/>
      <c r="DF199"/>
      <c r="DG199" s="7" t="s">
        <v>1118</v>
      </c>
      <c r="DH199" s="7" t="s">
        <v>1038</v>
      </c>
      <c r="DJ199" s="7" t="s">
        <v>1204</v>
      </c>
      <c r="DK199" s="7" t="s">
        <v>2736</v>
      </c>
      <c r="DL199" s="37" t="s">
        <v>2737</v>
      </c>
      <c r="DM199" s="37" t="s">
        <v>2676</v>
      </c>
    </row>
    <row r="200" spans="1:118" ht="25.5" customHeight="1" x14ac:dyDescent="0.25">
      <c r="A200" s="51">
        <v>197</v>
      </c>
      <c r="B200" s="7">
        <v>2021</v>
      </c>
      <c r="C200" s="11" t="s">
        <v>2738</v>
      </c>
      <c r="D200" s="46" t="s">
        <v>2739</v>
      </c>
      <c r="E200" s="70" t="s">
        <v>880</v>
      </c>
      <c r="G200" s="7" t="s">
        <v>1092</v>
      </c>
      <c r="H200" s="7" t="s">
        <v>1026</v>
      </c>
      <c r="I200" s="7" t="s">
        <v>1027</v>
      </c>
      <c r="J200" s="7" t="s">
        <v>2732</v>
      </c>
      <c r="K200" s="204" t="s">
        <v>2740</v>
      </c>
      <c r="L200" s="7" t="s">
        <v>3148</v>
      </c>
      <c r="M200" s="7" t="s">
        <v>1117</v>
      </c>
      <c r="N200" s="24">
        <v>1020751349</v>
      </c>
      <c r="O200" s="41"/>
      <c r="P200" s="7" t="s">
        <v>1062</v>
      </c>
      <c r="Q200" s="7" t="s">
        <v>1029</v>
      </c>
      <c r="R200" s="7" t="s">
        <v>2733</v>
      </c>
      <c r="S200" s="7"/>
      <c r="T200" s="7"/>
      <c r="U200" s="7"/>
      <c r="V200" s="13"/>
      <c r="W200" s="7"/>
      <c r="X200" s="7"/>
      <c r="Y200" s="7"/>
      <c r="Z200" s="13">
        <v>3002523333</v>
      </c>
      <c r="AA200" s="13">
        <v>0</v>
      </c>
      <c r="AB200" s="35">
        <v>2.0299999999999998</v>
      </c>
      <c r="AC200" s="7"/>
      <c r="AD200" s="28">
        <v>44504</v>
      </c>
      <c r="AE200" s="29">
        <v>44508</v>
      </c>
      <c r="AG200" s="9">
        <v>44569</v>
      </c>
      <c r="AH200" s="148">
        <f t="shared" si="19"/>
        <v>4407224.6305418722</v>
      </c>
      <c r="AI200" s="147">
        <v>8946666</v>
      </c>
      <c r="AJ200" s="147"/>
      <c r="AK200" s="147"/>
      <c r="AL200" s="92" t="s">
        <v>2741</v>
      </c>
      <c r="AM200" s="7" t="s">
        <v>1083</v>
      </c>
      <c r="AN200" s="7">
        <v>689</v>
      </c>
      <c r="AO200" s="148" t="s">
        <v>2742</v>
      </c>
      <c r="AP200" s="148" t="s">
        <v>2711</v>
      </c>
      <c r="AQ200" s="7" t="s">
        <v>1031</v>
      </c>
      <c r="AR200" s="217" t="s">
        <v>2743</v>
      </c>
      <c r="AS200" s="217">
        <v>5</v>
      </c>
      <c r="AT200" s="7">
        <f>IFERROR(VLOOKUP(AS200,#REF!,2,0), )</f>
        <v>0</v>
      </c>
      <c r="AU200" s="7">
        <v>57</v>
      </c>
      <c r="AV200" s="7">
        <f>IFERROR(VLOOKUP(AU200,#REF!,2,0), )</f>
        <v>0</v>
      </c>
      <c r="AW200" s="7">
        <v>2172</v>
      </c>
      <c r="AX200" s="7">
        <f>IFERROR(VLOOKUP(AW200,#REF!,2,0), )</f>
        <v>0</v>
      </c>
      <c r="AY200" s="13"/>
      <c r="AZ200" s="13"/>
      <c r="BA200" s="13"/>
      <c r="BB200" s="13">
        <v>1</v>
      </c>
      <c r="BC200" s="13"/>
      <c r="BD200" s="13"/>
      <c r="BE200" s="13"/>
      <c r="BF200" s="218"/>
      <c r="BG200" s="218"/>
      <c r="BH200" s="218"/>
      <c r="BI200" s="218">
        <v>44545</v>
      </c>
      <c r="BJ200" s="218"/>
      <c r="BK200" s="218"/>
      <c r="BL200" s="218"/>
      <c r="BM200" s="218">
        <v>44577</v>
      </c>
      <c r="BN200" s="218"/>
      <c r="BO200" s="218"/>
      <c r="BP200" s="148"/>
      <c r="BQ200" s="217"/>
      <c r="BR200" s="148"/>
      <c r="BS200" s="148"/>
      <c r="BT200" s="217"/>
      <c r="BU200" s="148"/>
      <c r="BV200" s="148"/>
      <c r="BW200" s="148"/>
      <c r="BX200" s="148"/>
      <c r="BY200" s="148"/>
      <c r="BZ200" s="217"/>
      <c r="CA200" s="147">
        <v>0</v>
      </c>
      <c r="CB200" s="217"/>
      <c r="CC200" s="217"/>
      <c r="CD200" s="219"/>
      <c r="CE200" s="148"/>
      <c r="CF200" s="148"/>
      <c r="CG200" s="148"/>
      <c r="CH200" s="217"/>
      <c r="CI200" s="217"/>
      <c r="CJ200" s="219"/>
      <c r="CK200" s="148"/>
      <c r="CL200" s="148"/>
      <c r="CM200" s="148"/>
      <c r="CN200" s="148"/>
      <c r="CO200" s="217"/>
      <c r="CP200" s="219"/>
      <c r="CQ200" s="5">
        <f t="shared" si="15"/>
        <v>0</v>
      </c>
      <c r="CR200" s="21">
        <f t="shared" si="17"/>
        <v>0</v>
      </c>
      <c r="CS200" s="21">
        <f t="shared" si="16"/>
        <v>0</v>
      </c>
      <c r="CT200" s="232">
        <v>44601</v>
      </c>
      <c r="CU200" s="5">
        <f t="shared" si="18"/>
        <v>8946666</v>
      </c>
      <c r="CV200" s="5"/>
      <c r="CW200" s="7"/>
      <c r="DF200"/>
      <c r="DG200" s="7" t="s">
        <v>1118</v>
      </c>
      <c r="DH200" s="7" t="s">
        <v>1038</v>
      </c>
      <c r="DJ200" s="7" t="s">
        <v>2191</v>
      </c>
      <c r="DK200" s="7" t="s">
        <v>1461</v>
      </c>
      <c r="DL200" s="37" t="s">
        <v>2744</v>
      </c>
      <c r="DM200" s="37" t="s">
        <v>2676</v>
      </c>
    </row>
    <row r="201" spans="1:118" ht="25.5" customHeight="1" x14ac:dyDescent="0.25">
      <c r="A201" s="51">
        <v>198</v>
      </c>
      <c r="B201" s="7">
        <v>2021</v>
      </c>
      <c r="C201" s="11" t="s">
        <v>2745</v>
      </c>
      <c r="D201" s="46" t="s">
        <v>2746</v>
      </c>
      <c r="E201" s="70" t="s">
        <v>881</v>
      </c>
      <c r="G201" s="7" t="s">
        <v>1092</v>
      </c>
      <c r="H201" s="7" t="s">
        <v>1026</v>
      </c>
      <c r="I201" s="7" t="s">
        <v>1027</v>
      </c>
      <c r="J201" s="7" t="s">
        <v>2747</v>
      </c>
      <c r="K201" s="204" t="s">
        <v>2748</v>
      </c>
      <c r="L201" s="7" t="s">
        <v>3149</v>
      </c>
      <c r="M201" s="7" t="s">
        <v>1117</v>
      </c>
      <c r="N201" s="24">
        <v>19354456</v>
      </c>
      <c r="O201" s="41"/>
      <c r="P201" s="7" t="s">
        <v>1062</v>
      </c>
      <c r="Q201" s="7" t="s">
        <v>1029</v>
      </c>
      <c r="R201" s="7" t="s">
        <v>1356</v>
      </c>
      <c r="S201" s="7"/>
      <c r="T201" s="7"/>
      <c r="U201" s="7"/>
      <c r="V201" s="13"/>
      <c r="W201" s="7"/>
      <c r="X201" s="7"/>
      <c r="Y201" s="7"/>
      <c r="Z201" s="13">
        <v>3134842052</v>
      </c>
      <c r="AA201" s="13">
        <v>0</v>
      </c>
      <c r="AB201" s="35">
        <v>2</v>
      </c>
      <c r="AD201" s="28">
        <v>44508</v>
      </c>
      <c r="AE201" s="29">
        <v>44510</v>
      </c>
      <c r="AG201" s="9">
        <v>44570</v>
      </c>
      <c r="AH201" s="148">
        <f t="shared" si="19"/>
        <v>4400000</v>
      </c>
      <c r="AI201" s="147">
        <v>8800000</v>
      </c>
      <c r="AJ201" s="147"/>
      <c r="AK201" s="147"/>
      <c r="AL201" s="92" t="s">
        <v>2749</v>
      </c>
      <c r="AM201" s="7" t="s">
        <v>1083</v>
      </c>
      <c r="AN201" s="7">
        <v>698</v>
      </c>
      <c r="AO201" s="148" t="s">
        <v>2750</v>
      </c>
      <c r="AP201" s="148" t="s">
        <v>2751</v>
      </c>
      <c r="AQ201" s="7" t="s">
        <v>1031</v>
      </c>
      <c r="AR201" s="217" t="s">
        <v>1359</v>
      </c>
      <c r="AS201" s="217">
        <v>5</v>
      </c>
      <c r="AT201" s="7">
        <f>IFERROR(VLOOKUP(AS201,#REF!,2,0), )</f>
        <v>0</v>
      </c>
      <c r="AU201" s="7">
        <v>57</v>
      </c>
      <c r="AV201" s="7">
        <f>IFERROR(VLOOKUP(AU201,#REF!,2,0), )</f>
        <v>0</v>
      </c>
      <c r="AW201" s="7">
        <v>2169</v>
      </c>
      <c r="AX201" s="7">
        <f>IFERROR(VLOOKUP(AW201,#REF!,2,0), )</f>
        <v>0</v>
      </c>
      <c r="AY201" s="13"/>
      <c r="AZ201" s="13"/>
      <c r="BA201" s="13"/>
      <c r="BB201" s="13"/>
      <c r="BC201" s="13"/>
      <c r="BD201" s="13"/>
      <c r="BE201" s="13"/>
      <c r="BF201" s="218"/>
      <c r="BG201" s="218"/>
      <c r="BH201" s="218"/>
      <c r="BI201" s="218"/>
      <c r="BJ201" s="218"/>
      <c r="BK201" s="218"/>
      <c r="BL201" s="218"/>
      <c r="BM201" s="218"/>
      <c r="BN201" s="218"/>
      <c r="BO201" s="218"/>
      <c r="BP201" s="148"/>
      <c r="BQ201" s="217"/>
      <c r="BR201" s="148"/>
      <c r="BS201" s="148"/>
      <c r="BT201" s="217"/>
      <c r="BU201" s="148"/>
      <c r="BV201" s="148"/>
      <c r="BW201" s="148"/>
      <c r="BX201" s="148"/>
      <c r="BY201" s="148"/>
      <c r="BZ201" s="217"/>
      <c r="CA201" s="147">
        <v>0</v>
      </c>
      <c r="CB201" s="217"/>
      <c r="CC201" s="217"/>
      <c r="CD201" s="219"/>
      <c r="CE201" s="148"/>
      <c r="CF201" s="148"/>
      <c r="CG201" s="148"/>
      <c r="CH201" s="217"/>
      <c r="CI201" s="217"/>
      <c r="CJ201" s="219"/>
      <c r="CK201" s="148"/>
      <c r="CL201" s="148"/>
      <c r="CM201" s="148"/>
      <c r="CN201" s="148"/>
      <c r="CO201" s="217"/>
      <c r="CP201" s="219"/>
      <c r="CQ201" s="5">
        <f t="shared" si="15"/>
        <v>0</v>
      </c>
      <c r="CR201" s="21">
        <f t="shared" si="17"/>
        <v>0</v>
      </c>
      <c r="CS201" s="21">
        <f t="shared" si="16"/>
        <v>0</v>
      </c>
      <c r="CT201" s="9">
        <v>44570</v>
      </c>
      <c r="CU201" s="5">
        <f t="shared" si="18"/>
        <v>8800000</v>
      </c>
      <c r="CV201" s="5"/>
      <c r="CW201" s="7"/>
      <c r="DF201"/>
      <c r="DG201" s="7" t="s">
        <v>1118</v>
      </c>
      <c r="DH201" s="7" t="s">
        <v>1038</v>
      </c>
      <c r="DJ201" s="7" t="s">
        <v>1119</v>
      </c>
      <c r="DK201" s="7" t="s">
        <v>2752</v>
      </c>
      <c r="DL201" s="37" t="s">
        <v>2753</v>
      </c>
      <c r="DM201" s="37" t="s">
        <v>2676</v>
      </c>
    </row>
    <row r="202" spans="1:118" s="54" customFormat="1" ht="25.5" customHeight="1" x14ac:dyDescent="0.25">
      <c r="A202" s="53" t="s">
        <v>689</v>
      </c>
      <c r="B202" s="44">
        <v>2021</v>
      </c>
      <c r="C202" s="81" t="s">
        <v>2754</v>
      </c>
      <c r="D202" s="84" t="s">
        <v>2755</v>
      </c>
      <c r="E202" s="85" t="s">
        <v>2756</v>
      </c>
      <c r="F202" s="245"/>
      <c r="G202" s="54" t="s">
        <v>1087</v>
      </c>
      <c r="H202" s="54" t="s">
        <v>1064</v>
      </c>
      <c r="I202" s="54" t="s">
        <v>1053</v>
      </c>
      <c r="J202" s="54" t="s">
        <v>2757</v>
      </c>
      <c r="K202" s="207" t="s">
        <v>2758</v>
      </c>
      <c r="L202" s="7" t="s">
        <v>3150</v>
      </c>
      <c r="M202" s="54" t="s">
        <v>1054</v>
      </c>
      <c r="N202" s="55">
        <v>901074786</v>
      </c>
      <c r="O202" s="56">
        <v>6</v>
      </c>
      <c r="P202" s="68" t="s">
        <v>1062</v>
      </c>
      <c r="Q202" s="54" t="s">
        <v>1055</v>
      </c>
      <c r="R202" s="7" t="s">
        <v>1161</v>
      </c>
      <c r="T202" s="54" t="s">
        <v>2759</v>
      </c>
      <c r="U202" s="54" t="s">
        <v>1117</v>
      </c>
      <c r="V202" s="57">
        <v>75073718</v>
      </c>
      <c r="W202" s="54" t="s">
        <v>1169</v>
      </c>
      <c r="Z202" s="57"/>
      <c r="AA202" s="57">
        <v>6</v>
      </c>
      <c r="AB202" s="58">
        <v>0</v>
      </c>
      <c r="AC202" s="54">
        <v>0</v>
      </c>
      <c r="AD202" s="59" t="s">
        <v>2760</v>
      </c>
      <c r="AE202" s="60">
        <v>44538</v>
      </c>
      <c r="AG202" s="60">
        <v>44538</v>
      </c>
      <c r="AH202" s="2">
        <f t="shared" si="19"/>
        <v>0</v>
      </c>
      <c r="AI202" s="61">
        <v>5392000</v>
      </c>
      <c r="AJ202" s="61"/>
      <c r="AK202" s="61"/>
      <c r="AL202" s="92"/>
      <c r="AM202" s="61"/>
      <c r="AO202" s="61"/>
      <c r="AP202" s="61"/>
      <c r="AQ202" s="54" t="s">
        <v>1056</v>
      </c>
      <c r="AR202" s="62"/>
      <c r="AS202" s="62" t="s">
        <v>1065</v>
      </c>
      <c r="AT202" s="7">
        <f>IFERROR(VLOOKUP(AS202,#REF!,2,0), )</f>
        <v>0</v>
      </c>
      <c r="AU202" s="54">
        <v>0</v>
      </c>
      <c r="AV202" s="7">
        <f>IFERROR(VLOOKUP(AU202,#REF!,2,0), )</f>
        <v>0</v>
      </c>
      <c r="AW202" s="54">
        <v>0</v>
      </c>
      <c r="AX202" s="7">
        <f>IFERROR(VLOOKUP(AW202,#REF!,2,0), )</f>
        <v>0</v>
      </c>
      <c r="AY202" s="57"/>
      <c r="AZ202" s="57"/>
      <c r="BA202" s="57"/>
      <c r="BB202" s="57"/>
      <c r="BC202" s="57"/>
      <c r="BD202" s="57"/>
      <c r="BE202" s="57"/>
      <c r="BF202" s="63"/>
      <c r="BG202" s="63"/>
      <c r="BH202" s="63"/>
      <c r="BI202" s="63"/>
      <c r="BJ202" s="63"/>
      <c r="BK202" s="63"/>
      <c r="BL202" s="63"/>
      <c r="BM202" s="63"/>
      <c r="BN202" s="63"/>
      <c r="BO202" s="63"/>
      <c r="BP202" s="61"/>
      <c r="BQ202" s="62"/>
      <c r="BR202" s="61"/>
      <c r="BS202" s="61"/>
      <c r="BT202" s="62"/>
      <c r="BU202" s="61"/>
      <c r="BV202" s="61"/>
      <c r="BW202" s="61"/>
      <c r="BX202" s="61"/>
      <c r="BY202" s="61"/>
      <c r="BZ202" s="62"/>
      <c r="CA202" s="61">
        <v>0</v>
      </c>
      <c r="CB202" s="62"/>
      <c r="CC202" s="62"/>
      <c r="CD202" s="64"/>
      <c r="CE202" s="61"/>
      <c r="CF202" s="61"/>
      <c r="CG202" s="61">
        <v>0</v>
      </c>
      <c r="CH202" s="62"/>
      <c r="CI202" s="62"/>
      <c r="CJ202" s="64"/>
      <c r="CK202" s="61"/>
      <c r="CL202" s="61"/>
      <c r="CM202" s="61"/>
      <c r="CN202" s="61"/>
      <c r="CO202" s="62"/>
      <c r="CP202" s="64"/>
      <c r="CQ202" s="5">
        <f t="shared" ref="CQ202:CQ232" si="20">+CA202+CG202+CM202</f>
        <v>0</v>
      </c>
      <c r="CR202" s="21">
        <f t="shared" si="17"/>
        <v>0</v>
      </c>
      <c r="CS202" s="21">
        <f t="shared" si="16"/>
        <v>0</v>
      </c>
      <c r="CT202" s="66"/>
      <c r="CU202" s="5">
        <f t="shared" si="18"/>
        <v>5392000</v>
      </c>
      <c r="CV202" s="69"/>
      <c r="CW202" s="7"/>
      <c r="CZ202" s="145"/>
      <c r="DA202" s="145"/>
      <c r="DB202" s="145"/>
      <c r="DC202" s="145"/>
      <c r="DD202" s="145"/>
      <c r="DE202" s="145"/>
      <c r="DG202" s="54" t="s">
        <v>2761</v>
      </c>
      <c r="DH202" s="54" t="s">
        <v>2761</v>
      </c>
      <c r="DK202" s="67" t="s">
        <v>1161</v>
      </c>
      <c r="DL202" s="67" t="s">
        <v>1161</v>
      </c>
      <c r="DM202" s="67" t="s">
        <v>1161</v>
      </c>
      <c r="DN202" s="54" t="s">
        <v>2762</v>
      </c>
    </row>
    <row r="203" spans="1:118" ht="25.5" customHeight="1" x14ac:dyDescent="0.25">
      <c r="A203" s="51">
        <v>200</v>
      </c>
      <c r="B203" s="7">
        <v>2021</v>
      </c>
      <c r="C203" s="11" t="s">
        <v>2763</v>
      </c>
      <c r="D203" s="46" t="s">
        <v>2764</v>
      </c>
      <c r="E203" s="70" t="s">
        <v>882</v>
      </c>
      <c r="G203" s="7" t="s">
        <v>1092</v>
      </c>
      <c r="H203" s="7" t="s">
        <v>1026</v>
      </c>
      <c r="I203" s="7" t="s">
        <v>1027</v>
      </c>
      <c r="J203" s="7" t="s">
        <v>2765</v>
      </c>
      <c r="K203" s="204" t="s">
        <v>1059</v>
      </c>
      <c r="L203" s="7" t="s">
        <v>548</v>
      </c>
      <c r="M203" s="7" t="s">
        <v>1117</v>
      </c>
      <c r="N203" s="24">
        <v>51907536</v>
      </c>
      <c r="O203" s="41"/>
      <c r="P203" s="7" t="s">
        <v>1062</v>
      </c>
      <c r="Q203" s="7" t="s">
        <v>1029</v>
      </c>
      <c r="R203" s="7" t="s">
        <v>1199</v>
      </c>
      <c r="S203" s="7"/>
      <c r="T203" s="7"/>
      <c r="U203" s="7"/>
      <c r="V203" s="13"/>
      <c r="W203" s="7"/>
      <c r="X203" s="7"/>
      <c r="Y203" s="7"/>
      <c r="Z203" s="13">
        <v>3165253932</v>
      </c>
      <c r="AA203" s="13">
        <v>0</v>
      </c>
      <c r="AB203" s="35">
        <v>1.73</v>
      </c>
      <c r="AC203" s="7"/>
      <c r="AD203" s="28">
        <v>44509</v>
      </c>
      <c r="AE203" s="29">
        <v>44509</v>
      </c>
      <c r="AG203" s="9">
        <v>44561</v>
      </c>
      <c r="AH203" s="148">
        <f t="shared" si="19"/>
        <v>3105972.8323699422</v>
      </c>
      <c r="AI203" s="147">
        <v>5373333</v>
      </c>
      <c r="AJ203" s="147"/>
      <c r="AK203" s="147"/>
      <c r="AL203" s="92" t="s">
        <v>2766</v>
      </c>
      <c r="AM203" s="7" t="s">
        <v>1083</v>
      </c>
      <c r="AN203" s="7">
        <v>695</v>
      </c>
      <c r="AO203" s="148" t="s">
        <v>2767</v>
      </c>
      <c r="AP203" s="148" t="s">
        <v>2768</v>
      </c>
      <c r="AQ203" s="7" t="s">
        <v>1031</v>
      </c>
      <c r="AR203" s="217" t="s">
        <v>1350</v>
      </c>
      <c r="AS203" s="217">
        <v>5</v>
      </c>
      <c r="AT203" s="7">
        <f>IFERROR(VLOOKUP(AS203,#REF!,2,0), )</f>
        <v>0</v>
      </c>
      <c r="AU203" s="7">
        <v>57</v>
      </c>
      <c r="AV203" s="7">
        <f>IFERROR(VLOOKUP(AU203,#REF!,2,0), )</f>
        <v>0</v>
      </c>
      <c r="AW203" s="7">
        <v>2172</v>
      </c>
      <c r="AX203" s="7">
        <f>IFERROR(VLOOKUP(AW203,#REF!,2,0), )</f>
        <v>0</v>
      </c>
      <c r="AY203" s="13"/>
      <c r="AZ203" s="13"/>
      <c r="BA203" s="13"/>
      <c r="BB203" s="13"/>
      <c r="BC203" s="13"/>
      <c r="BD203" s="13"/>
      <c r="BE203" s="13"/>
      <c r="BF203" s="218"/>
      <c r="BG203" s="218"/>
      <c r="BH203" s="218"/>
      <c r="BI203" s="218"/>
      <c r="BJ203" s="218"/>
      <c r="BK203" s="218"/>
      <c r="BL203" s="218"/>
      <c r="BM203" s="218"/>
      <c r="BN203" s="218"/>
      <c r="BO203" s="218"/>
      <c r="BP203" s="148"/>
      <c r="BQ203" s="217"/>
      <c r="BR203" s="148"/>
      <c r="BS203" s="148"/>
      <c r="BT203" s="217"/>
      <c r="BU203" s="148"/>
      <c r="BV203" s="148"/>
      <c r="BW203" s="148"/>
      <c r="BX203" s="148"/>
      <c r="BY203" s="148"/>
      <c r="BZ203" s="217"/>
      <c r="CA203" s="147">
        <v>0</v>
      </c>
      <c r="CB203" s="217"/>
      <c r="CC203" s="217"/>
      <c r="CD203" s="219"/>
      <c r="CE203" s="148"/>
      <c r="CF203" s="148"/>
      <c r="CG203" s="148"/>
      <c r="CH203" s="217"/>
      <c r="CI203" s="217"/>
      <c r="CJ203" s="219"/>
      <c r="CK203" s="148"/>
      <c r="CL203" s="148"/>
      <c r="CM203" s="148"/>
      <c r="CN203" s="148"/>
      <c r="CO203" s="217"/>
      <c r="CP203" s="219"/>
      <c r="CQ203" s="5">
        <f t="shared" si="20"/>
        <v>0</v>
      </c>
      <c r="CR203" s="21">
        <f t="shared" si="17"/>
        <v>0</v>
      </c>
      <c r="CS203" s="21">
        <f t="shared" si="16"/>
        <v>0</v>
      </c>
      <c r="CT203" s="9">
        <v>44561</v>
      </c>
      <c r="CU203" s="5">
        <f t="shared" si="18"/>
        <v>5373333</v>
      </c>
      <c r="CV203" s="5"/>
      <c r="CW203" s="7"/>
      <c r="DF203"/>
      <c r="DG203" s="7" t="s">
        <v>1118</v>
      </c>
      <c r="DH203" s="7" t="s">
        <v>1038</v>
      </c>
      <c r="DJ203" s="7" t="s">
        <v>1119</v>
      </c>
      <c r="DK203" s="7" t="s">
        <v>1123</v>
      </c>
      <c r="DL203" s="37" t="s">
        <v>2769</v>
      </c>
      <c r="DM203" s="37" t="s">
        <v>2770</v>
      </c>
    </row>
    <row r="204" spans="1:118" ht="25.5" customHeight="1" x14ac:dyDescent="0.25">
      <c r="A204" s="51">
        <v>201</v>
      </c>
      <c r="B204" s="7">
        <v>2021</v>
      </c>
      <c r="C204" s="11" t="s">
        <v>2771</v>
      </c>
      <c r="D204" s="46" t="s">
        <v>2772</v>
      </c>
      <c r="E204" s="70" t="s">
        <v>883</v>
      </c>
      <c r="G204" s="7" t="s">
        <v>1092</v>
      </c>
      <c r="H204" s="7" t="s">
        <v>1026</v>
      </c>
      <c r="I204" s="7" t="s">
        <v>1027</v>
      </c>
      <c r="J204" s="7" t="s">
        <v>2773</v>
      </c>
      <c r="K204" s="204" t="s">
        <v>1061</v>
      </c>
      <c r="L204" s="7" t="s">
        <v>633</v>
      </c>
      <c r="M204" s="7" t="s">
        <v>1117</v>
      </c>
      <c r="N204" s="24">
        <v>1014219762</v>
      </c>
      <c r="O204" s="41"/>
      <c r="P204" s="7" t="s">
        <v>1062</v>
      </c>
      <c r="Q204" s="7" t="s">
        <v>1029</v>
      </c>
      <c r="R204" s="7" t="s">
        <v>2774</v>
      </c>
      <c r="S204" s="7"/>
      <c r="T204" s="7"/>
      <c r="U204" s="7"/>
      <c r="V204" s="13"/>
      <c r="W204" s="7"/>
      <c r="X204" s="7"/>
      <c r="Y204" s="7"/>
      <c r="Z204" s="13">
        <v>3188710652</v>
      </c>
      <c r="AA204" s="13">
        <v>0</v>
      </c>
      <c r="AB204" s="35">
        <v>1.5</v>
      </c>
      <c r="AD204" s="28">
        <v>44510</v>
      </c>
      <c r="AE204" s="29">
        <v>44511</v>
      </c>
      <c r="AG204" s="9">
        <v>44555</v>
      </c>
      <c r="AH204" s="148">
        <f t="shared" si="19"/>
        <v>4400000</v>
      </c>
      <c r="AI204" s="147">
        <v>6600000</v>
      </c>
      <c r="AJ204" s="147"/>
      <c r="AK204" s="147"/>
      <c r="AL204" s="92" t="s">
        <v>2775</v>
      </c>
      <c r="AM204" s="7" t="s">
        <v>1083</v>
      </c>
      <c r="AN204" s="7">
        <v>703</v>
      </c>
      <c r="AO204" s="148" t="s">
        <v>2776</v>
      </c>
      <c r="AP204" s="148" t="s">
        <v>2777</v>
      </c>
      <c r="AQ204" s="7" t="s">
        <v>1031</v>
      </c>
      <c r="AR204" s="217" t="s">
        <v>1359</v>
      </c>
      <c r="AS204" s="217">
        <v>5</v>
      </c>
      <c r="AT204" s="7">
        <f>IFERROR(VLOOKUP(AS204,#REF!,2,0), )</f>
        <v>0</v>
      </c>
      <c r="AU204" s="7">
        <v>57</v>
      </c>
      <c r="AV204" s="7">
        <f>IFERROR(VLOOKUP(AU204,#REF!,2,0), )</f>
        <v>0</v>
      </c>
      <c r="AW204" s="7">
        <v>2169</v>
      </c>
      <c r="AX204" s="7">
        <f>IFERROR(VLOOKUP(AW204,#REF!,2,0), )</f>
        <v>0</v>
      </c>
      <c r="AY204" s="13"/>
      <c r="AZ204" s="13"/>
      <c r="BA204" s="13"/>
      <c r="BB204" s="13"/>
      <c r="BC204" s="13"/>
      <c r="BD204" s="13"/>
      <c r="BE204" s="13"/>
      <c r="BF204" s="218"/>
      <c r="BG204" s="218"/>
      <c r="BH204" s="218"/>
      <c r="BI204" s="218"/>
      <c r="BJ204" s="218"/>
      <c r="BK204" s="218"/>
      <c r="BL204" s="218"/>
      <c r="BM204" s="218"/>
      <c r="BN204" s="218"/>
      <c r="BO204" s="218"/>
      <c r="BP204" s="148"/>
      <c r="BQ204" s="217"/>
      <c r="BR204" s="148"/>
      <c r="BS204" s="148"/>
      <c r="BT204" s="217"/>
      <c r="BU204" s="148"/>
      <c r="BV204" s="148"/>
      <c r="BW204" s="148"/>
      <c r="BX204" s="148"/>
      <c r="BY204" s="148"/>
      <c r="BZ204" s="217"/>
      <c r="CA204" s="147">
        <v>0</v>
      </c>
      <c r="CB204" s="217"/>
      <c r="CC204" s="217"/>
      <c r="CD204" s="219"/>
      <c r="CE204" s="148"/>
      <c r="CF204" s="148"/>
      <c r="CG204" s="148"/>
      <c r="CH204" s="217"/>
      <c r="CI204" s="217"/>
      <c r="CJ204" s="219"/>
      <c r="CK204" s="148"/>
      <c r="CL204" s="148"/>
      <c r="CM204" s="148"/>
      <c r="CN204" s="148"/>
      <c r="CO204" s="217"/>
      <c r="CP204" s="219"/>
      <c r="CQ204" s="5">
        <f t="shared" si="20"/>
        <v>0</v>
      </c>
      <c r="CR204" s="21">
        <f t="shared" si="17"/>
        <v>0</v>
      </c>
      <c r="CS204" s="21">
        <f t="shared" si="16"/>
        <v>0</v>
      </c>
      <c r="CT204" s="232">
        <v>44555</v>
      </c>
      <c r="CU204" s="5">
        <f t="shared" si="18"/>
        <v>6600000</v>
      </c>
      <c r="CV204" s="5"/>
      <c r="CW204" s="7"/>
      <c r="DF204"/>
      <c r="DG204" s="7" t="s">
        <v>1118</v>
      </c>
      <c r="DH204" s="7" t="s">
        <v>1038</v>
      </c>
      <c r="DJ204" s="7" t="s">
        <v>1119</v>
      </c>
    </row>
    <row r="205" spans="1:118" ht="25.5" customHeight="1" x14ac:dyDescent="0.25">
      <c r="A205" s="51">
        <v>202</v>
      </c>
      <c r="B205" s="7">
        <v>2021</v>
      </c>
      <c r="C205" s="11" t="s">
        <v>2778</v>
      </c>
      <c r="D205" s="46" t="s">
        <v>2779</v>
      </c>
      <c r="E205" s="70" t="s">
        <v>884</v>
      </c>
      <c r="G205" s="7" t="s">
        <v>1092</v>
      </c>
      <c r="H205" s="7" t="s">
        <v>1026</v>
      </c>
      <c r="I205" s="7" t="s">
        <v>1027</v>
      </c>
      <c r="J205" s="7" t="s">
        <v>2780</v>
      </c>
      <c r="K205" s="204" t="s">
        <v>2781</v>
      </c>
      <c r="L205" s="7" t="s">
        <v>3151</v>
      </c>
      <c r="M205" s="7" t="s">
        <v>1117</v>
      </c>
      <c r="N205" s="24">
        <v>1010202126</v>
      </c>
      <c r="O205" s="41"/>
      <c r="P205" s="7" t="s">
        <v>1062</v>
      </c>
      <c r="Q205" s="7" t="s">
        <v>1029</v>
      </c>
      <c r="R205" s="7" t="s">
        <v>2782</v>
      </c>
      <c r="S205" s="7"/>
      <c r="T205" s="7"/>
      <c r="U205" s="7"/>
      <c r="V205" s="13"/>
      <c r="W205" s="7"/>
      <c r="X205" s="7"/>
      <c r="Y205" s="7"/>
      <c r="Z205" s="13">
        <v>3165751846</v>
      </c>
      <c r="AA205" s="13">
        <v>0</v>
      </c>
      <c r="AB205" s="35">
        <v>2</v>
      </c>
      <c r="AC205" s="7"/>
      <c r="AD205" s="28">
        <v>44510</v>
      </c>
      <c r="AE205" s="29">
        <v>44512</v>
      </c>
      <c r="AG205" s="9">
        <v>44572</v>
      </c>
      <c r="AH205" s="148">
        <f t="shared" si="19"/>
        <v>2200000</v>
      </c>
      <c r="AI205" s="147">
        <v>4400000</v>
      </c>
      <c r="AJ205" s="147"/>
      <c r="AK205" s="147"/>
      <c r="AL205" s="92" t="s">
        <v>2783</v>
      </c>
      <c r="AM205" s="7" t="s">
        <v>1083</v>
      </c>
      <c r="AN205" s="7">
        <v>703</v>
      </c>
      <c r="AO205" s="148" t="s">
        <v>2784</v>
      </c>
      <c r="AP205" s="148" t="s">
        <v>2777</v>
      </c>
      <c r="AQ205" s="7" t="s">
        <v>1031</v>
      </c>
      <c r="AR205" s="217" t="s">
        <v>1417</v>
      </c>
      <c r="AS205" s="217">
        <v>2</v>
      </c>
      <c r="AT205" s="7">
        <f>IFERROR(VLOOKUP(AS205,#REF!,2,0), )</f>
        <v>0</v>
      </c>
      <c r="AU205" s="7">
        <v>38</v>
      </c>
      <c r="AV205" s="7">
        <f>IFERROR(VLOOKUP(AU205,#REF!,2,0), )</f>
        <v>0</v>
      </c>
      <c r="AW205" s="7">
        <v>2116</v>
      </c>
      <c r="AX205" s="7">
        <f>IFERROR(VLOOKUP(AW205,#REF!,2,0), )</f>
        <v>0</v>
      </c>
      <c r="AY205" s="13"/>
      <c r="AZ205" s="13"/>
      <c r="BA205" s="13"/>
      <c r="BB205" s="13"/>
      <c r="BC205" s="13"/>
      <c r="BD205" s="13"/>
      <c r="BE205" s="13"/>
      <c r="BF205" s="218"/>
      <c r="BG205" s="218"/>
      <c r="BH205" s="218"/>
      <c r="BI205" s="218"/>
      <c r="BJ205" s="218"/>
      <c r="BK205" s="218"/>
      <c r="BL205" s="218"/>
      <c r="BM205" s="218"/>
      <c r="BN205" s="218"/>
      <c r="BO205" s="218"/>
      <c r="BP205" s="148"/>
      <c r="BQ205" s="217"/>
      <c r="BR205" s="148"/>
      <c r="BS205" s="148"/>
      <c r="BT205" s="217"/>
      <c r="BU205" s="148"/>
      <c r="BV205" s="148"/>
      <c r="BW205" s="148"/>
      <c r="BX205" s="148"/>
      <c r="BY205" s="148"/>
      <c r="BZ205" s="217"/>
      <c r="CA205" s="147">
        <v>0</v>
      </c>
      <c r="CB205" s="217"/>
      <c r="CC205" s="217"/>
      <c r="CD205" s="219"/>
      <c r="CE205" s="148"/>
      <c r="CF205" s="148"/>
      <c r="CG205" s="148"/>
      <c r="CH205" s="217"/>
      <c r="CI205" s="217"/>
      <c r="CJ205" s="219"/>
      <c r="CK205" s="148"/>
      <c r="CL205" s="148"/>
      <c r="CM205" s="148"/>
      <c r="CN205" s="148"/>
      <c r="CO205" s="217"/>
      <c r="CP205" s="219"/>
      <c r="CQ205" s="5">
        <f t="shared" si="20"/>
        <v>0</v>
      </c>
      <c r="CR205" s="21">
        <f t="shared" si="17"/>
        <v>0</v>
      </c>
      <c r="CS205" s="21">
        <f t="shared" si="16"/>
        <v>0</v>
      </c>
      <c r="CT205" s="9">
        <v>44572</v>
      </c>
      <c r="CU205" s="5">
        <f t="shared" si="18"/>
        <v>4400000</v>
      </c>
      <c r="CV205" s="5"/>
      <c r="CW205" s="7"/>
      <c r="DF205"/>
      <c r="DG205" s="7" t="s">
        <v>1118</v>
      </c>
      <c r="DH205" s="7" t="s">
        <v>1038</v>
      </c>
      <c r="DJ205" s="7" t="s">
        <v>1119</v>
      </c>
    </row>
    <row r="206" spans="1:118" ht="25.5" customHeight="1" x14ac:dyDescent="0.25">
      <c r="A206" s="51">
        <v>203</v>
      </c>
      <c r="B206" s="7">
        <v>2021</v>
      </c>
      <c r="C206" s="11" t="s">
        <v>2785</v>
      </c>
      <c r="D206" s="46" t="s">
        <v>2786</v>
      </c>
      <c r="E206" s="70" t="s">
        <v>885</v>
      </c>
      <c r="G206" s="7" t="s">
        <v>1092</v>
      </c>
      <c r="H206" s="7" t="s">
        <v>1026</v>
      </c>
      <c r="I206" s="7" t="s">
        <v>1027</v>
      </c>
      <c r="J206" s="7" t="s">
        <v>2787</v>
      </c>
      <c r="K206" s="204" t="s">
        <v>2788</v>
      </c>
      <c r="L206" s="7" t="s">
        <v>3152</v>
      </c>
      <c r="M206" s="7" t="s">
        <v>1117</v>
      </c>
      <c r="N206" s="24">
        <v>1014216725</v>
      </c>
      <c r="O206" s="41"/>
      <c r="P206" s="7" t="s">
        <v>1062</v>
      </c>
      <c r="Q206" s="7" t="s">
        <v>1029</v>
      </c>
      <c r="R206" s="7" t="s">
        <v>2789</v>
      </c>
      <c r="S206" s="7"/>
      <c r="T206" s="7"/>
      <c r="U206" s="7"/>
      <c r="V206" s="13"/>
      <c r="W206" s="7"/>
      <c r="X206" s="7"/>
      <c r="Y206" s="7"/>
      <c r="Z206" s="13">
        <v>3166910949</v>
      </c>
      <c r="AA206" s="13">
        <v>0</v>
      </c>
      <c r="AB206" s="35">
        <v>2.5</v>
      </c>
      <c r="AD206" s="28">
        <v>44510</v>
      </c>
      <c r="AE206" s="29">
        <v>44511</v>
      </c>
      <c r="AG206" s="9">
        <v>44586</v>
      </c>
      <c r="AH206" s="148">
        <f t="shared" si="19"/>
        <v>4400000</v>
      </c>
      <c r="AI206" s="147">
        <v>11000000</v>
      </c>
      <c r="AJ206" s="147"/>
      <c r="AK206" s="147"/>
      <c r="AL206" s="92" t="s">
        <v>2790</v>
      </c>
      <c r="AM206" s="7" t="s">
        <v>1083</v>
      </c>
      <c r="AN206" s="7">
        <v>706</v>
      </c>
      <c r="AO206" s="148" t="s">
        <v>2791</v>
      </c>
      <c r="AP206" s="148" t="s">
        <v>2777</v>
      </c>
      <c r="AQ206" s="7" t="s">
        <v>1031</v>
      </c>
      <c r="AR206" s="217" t="s">
        <v>1359</v>
      </c>
      <c r="AS206" s="217">
        <v>5</v>
      </c>
      <c r="AT206" s="7">
        <f>IFERROR(VLOOKUP(AS206,#REF!,2,0), )</f>
        <v>0</v>
      </c>
      <c r="AU206" s="7">
        <v>57</v>
      </c>
      <c r="AV206" s="7">
        <f>IFERROR(VLOOKUP(AU206,#REF!,2,0), )</f>
        <v>0</v>
      </c>
      <c r="AW206" s="7">
        <v>2169</v>
      </c>
      <c r="AX206" s="7">
        <f>IFERROR(VLOOKUP(AW206,#REF!,2,0), )</f>
        <v>0</v>
      </c>
      <c r="AY206" s="13"/>
      <c r="AZ206" s="13"/>
      <c r="BA206" s="13"/>
      <c r="BB206" s="13"/>
      <c r="BC206" s="13"/>
      <c r="BD206" s="13"/>
      <c r="BE206" s="13"/>
      <c r="BF206" s="218"/>
      <c r="BG206" s="218"/>
      <c r="BH206" s="218"/>
      <c r="BI206" s="218"/>
      <c r="BJ206" s="218"/>
      <c r="BK206" s="218"/>
      <c r="BL206" s="218"/>
      <c r="BM206" s="218"/>
      <c r="BN206" s="218"/>
      <c r="BO206" s="218"/>
      <c r="BP206" s="148"/>
      <c r="BQ206" s="217"/>
      <c r="BR206" s="148"/>
      <c r="BS206" s="148"/>
      <c r="BT206" s="217"/>
      <c r="BU206" s="148"/>
      <c r="BV206" s="148"/>
      <c r="BW206" s="148"/>
      <c r="BX206" s="148"/>
      <c r="BY206" s="148"/>
      <c r="BZ206" s="217"/>
      <c r="CA206" s="147">
        <v>0</v>
      </c>
      <c r="CB206" s="217"/>
      <c r="CC206" s="217"/>
      <c r="CD206" s="219"/>
      <c r="CE206" s="148"/>
      <c r="CF206" s="148"/>
      <c r="CG206" s="148"/>
      <c r="CH206" s="217"/>
      <c r="CI206" s="217"/>
      <c r="CJ206" s="219"/>
      <c r="CK206" s="148"/>
      <c r="CL206" s="148"/>
      <c r="CM206" s="148"/>
      <c r="CN206" s="148"/>
      <c r="CO206" s="217"/>
      <c r="CP206" s="219"/>
      <c r="CQ206" s="5">
        <f t="shared" si="20"/>
        <v>0</v>
      </c>
      <c r="CR206" s="21">
        <f t="shared" si="17"/>
        <v>0</v>
      </c>
      <c r="CS206" s="21">
        <f t="shared" si="16"/>
        <v>0</v>
      </c>
      <c r="CT206" s="232">
        <v>44586</v>
      </c>
      <c r="CU206" s="5">
        <f t="shared" si="18"/>
        <v>11000000</v>
      </c>
      <c r="CV206" s="5"/>
      <c r="CW206" s="7"/>
      <c r="DF206"/>
      <c r="DG206" s="7" t="s">
        <v>1118</v>
      </c>
      <c r="DH206" s="7" t="s">
        <v>1038</v>
      </c>
      <c r="DJ206" s="7" t="s">
        <v>1119</v>
      </c>
    </row>
    <row r="207" spans="1:118" ht="25.5" customHeight="1" x14ac:dyDescent="0.25">
      <c r="A207" s="51">
        <v>204</v>
      </c>
      <c r="B207" s="7">
        <v>2021</v>
      </c>
      <c r="C207" s="11" t="s">
        <v>2792</v>
      </c>
      <c r="D207" s="46" t="s">
        <v>2793</v>
      </c>
      <c r="E207" s="70" t="s">
        <v>886</v>
      </c>
      <c r="G207" s="7" t="s">
        <v>1092</v>
      </c>
      <c r="H207" s="7" t="s">
        <v>1026</v>
      </c>
      <c r="I207" s="7" t="s">
        <v>1027</v>
      </c>
      <c r="J207" s="7" t="s">
        <v>2794</v>
      </c>
      <c r="K207" s="204" t="s">
        <v>2795</v>
      </c>
      <c r="L207" s="7" t="s">
        <v>3153</v>
      </c>
      <c r="M207" s="7" t="s">
        <v>1117</v>
      </c>
      <c r="N207" s="24">
        <v>1026564897</v>
      </c>
      <c r="O207" s="41"/>
      <c r="P207" s="7" t="s">
        <v>1062</v>
      </c>
      <c r="Q207" s="7" t="s">
        <v>1029</v>
      </c>
      <c r="R207" s="7" t="s">
        <v>1356</v>
      </c>
      <c r="S207" s="7"/>
      <c r="T207" s="7"/>
      <c r="U207" s="7"/>
      <c r="V207" s="13"/>
      <c r="W207" s="7"/>
      <c r="X207" s="7"/>
      <c r="Y207" s="7"/>
      <c r="Z207" s="13">
        <v>3108691724</v>
      </c>
      <c r="AA207" s="13">
        <v>0</v>
      </c>
      <c r="AB207" s="35">
        <v>2.2000000000000002</v>
      </c>
      <c r="AC207" s="7"/>
      <c r="AD207" s="28">
        <v>44510</v>
      </c>
      <c r="AE207" s="29">
        <v>44511</v>
      </c>
      <c r="AG207" s="9">
        <v>44577</v>
      </c>
      <c r="AH207" s="148">
        <f t="shared" si="19"/>
        <v>4400000</v>
      </c>
      <c r="AI207" s="147">
        <v>9680000</v>
      </c>
      <c r="AJ207" s="147"/>
      <c r="AK207" s="147"/>
      <c r="AL207" s="92" t="s">
        <v>2796</v>
      </c>
      <c r="AM207" s="7" t="s">
        <v>1083</v>
      </c>
      <c r="AN207" s="7">
        <v>700</v>
      </c>
      <c r="AO207" s="148" t="s">
        <v>2797</v>
      </c>
      <c r="AP207" s="148" t="s">
        <v>2777</v>
      </c>
      <c r="AQ207" s="7" t="s">
        <v>1031</v>
      </c>
      <c r="AR207" s="217" t="s">
        <v>1359</v>
      </c>
      <c r="AS207" s="217">
        <v>5</v>
      </c>
      <c r="AT207" s="7">
        <f>IFERROR(VLOOKUP(AS207,#REF!,2,0), )</f>
        <v>0</v>
      </c>
      <c r="AU207" s="7">
        <v>57</v>
      </c>
      <c r="AV207" s="7">
        <f>IFERROR(VLOOKUP(AU207,#REF!,2,0), )</f>
        <v>0</v>
      </c>
      <c r="AW207" s="7">
        <v>2169</v>
      </c>
      <c r="AX207" s="7">
        <f>IFERROR(VLOOKUP(AW207,#REF!,2,0), )</f>
        <v>0</v>
      </c>
      <c r="AY207" s="13"/>
      <c r="AZ207" s="13"/>
      <c r="BA207" s="13"/>
      <c r="BB207" s="13"/>
      <c r="BC207" s="13"/>
      <c r="BD207" s="13"/>
      <c r="BE207" s="13"/>
      <c r="BF207" s="218"/>
      <c r="BG207" s="218"/>
      <c r="BH207" s="218"/>
      <c r="BI207" s="218"/>
      <c r="BJ207" s="218"/>
      <c r="BK207" s="218"/>
      <c r="BL207" s="218"/>
      <c r="BM207" s="218"/>
      <c r="BN207" s="218"/>
      <c r="BO207" s="218"/>
      <c r="BP207" s="148"/>
      <c r="BQ207" s="217"/>
      <c r="BR207" s="148"/>
      <c r="BS207" s="148"/>
      <c r="BT207" s="217"/>
      <c r="BU207" s="148"/>
      <c r="BV207" s="148"/>
      <c r="BW207" s="148"/>
      <c r="BX207" s="148"/>
      <c r="BY207" s="148"/>
      <c r="BZ207" s="217"/>
      <c r="CA207" s="147">
        <v>0</v>
      </c>
      <c r="CB207" s="217"/>
      <c r="CC207" s="217"/>
      <c r="CD207" s="219"/>
      <c r="CE207" s="148"/>
      <c r="CF207" s="148"/>
      <c r="CG207" s="148"/>
      <c r="CH207" s="217"/>
      <c r="CI207" s="217"/>
      <c r="CJ207" s="219"/>
      <c r="CK207" s="148"/>
      <c r="CL207" s="148"/>
      <c r="CM207" s="148"/>
      <c r="CN207" s="148"/>
      <c r="CO207" s="217"/>
      <c r="CP207" s="219"/>
      <c r="CQ207" s="5">
        <f t="shared" si="20"/>
        <v>0</v>
      </c>
      <c r="CR207" s="21">
        <f t="shared" si="17"/>
        <v>0</v>
      </c>
      <c r="CS207" s="21">
        <f t="shared" si="16"/>
        <v>0</v>
      </c>
      <c r="CT207" s="9">
        <v>44577</v>
      </c>
      <c r="CU207" s="5">
        <f t="shared" si="18"/>
        <v>9680000</v>
      </c>
      <c r="CV207" s="5"/>
      <c r="CW207" s="7"/>
      <c r="DF207"/>
      <c r="DG207" s="7" t="s">
        <v>1118</v>
      </c>
      <c r="DH207" s="7" t="s">
        <v>1038</v>
      </c>
      <c r="DJ207" s="7" t="s">
        <v>2191</v>
      </c>
    </row>
    <row r="208" spans="1:118" ht="25.5" customHeight="1" x14ac:dyDescent="0.25">
      <c r="A208" s="51" t="s">
        <v>690</v>
      </c>
      <c r="B208" s="7">
        <v>2021</v>
      </c>
      <c r="C208" s="11" t="s">
        <v>2754</v>
      </c>
      <c r="D208" s="46" t="s">
        <v>2798</v>
      </c>
      <c r="E208" s="70" t="s">
        <v>2799</v>
      </c>
      <c r="G208" s="43" t="s">
        <v>1087</v>
      </c>
      <c r="H208" s="43" t="s">
        <v>1064</v>
      </c>
      <c r="I208" s="43" t="s">
        <v>1053</v>
      </c>
      <c r="J208" s="7" t="s">
        <v>2800</v>
      </c>
      <c r="K208" s="204" t="s">
        <v>2801</v>
      </c>
      <c r="L208" s="7" t="s">
        <v>3154</v>
      </c>
      <c r="M208" s="7" t="s">
        <v>1054</v>
      </c>
      <c r="N208" s="24">
        <v>860070078</v>
      </c>
      <c r="O208" s="41">
        <v>3</v>
      </c>
      <c r="P208" t="s">
        <v>1062</v>
      </c>
      <c r="Q208" s="7" t="s">
        <v>1055</v>
      </c>
      <c r="R208" s="7" t="s">
        <v>1161</v>
      </c>
      <c r="S208" s="7"/>
      <c r="T208" s="7" t="s">
        <v>2802</v>
      </c>
      <c r="U208" s="7" t="s">
        <v>1117</v>
      </c>
      <c r="V208" s="24">
        <v>17128114</v>
      </c>
      <c r="W208" s="7" t="s">
        <v>1167</v>
      </c>
      <c r="X208" s="7"/>
      <c r="Y208" s="7"/>
      <c r="Z208" s="13">
        <v>3155019647</v>
      </c>
      <c r="AA208" s="13">
        <v>6</v>
      </c>
      <c r="AB208" s="35">
        <v>1</v>
      </c>
      <c r="AC208" s="7"/>
      <c r="AD208" s="28">
        <v>44510</v>
      </c>
      <c r="AE208" s="29">
        <v>44516</v>
      </c>
      <c r="AG208" s="9">
        <v>44576</v>
      </c>
      <c r="AH208" s="2">
        <f t="shared" si="19"/>
        <v>5172906</v>
      </c>
      <c r="AI208" s="33">
        <v>5172906</v>
      </c>
      <c r="AJ208" s="33"/>
      <c r="AK208" s="33"/>
      <c r="AL208" s="92" t="s">
        <v>2803</v>
      </c>
      <c r="AM208" s="7" t="s">
        <v>1083</v>
      </c>
      <c r="AN208" s="7">
        <v>708</v>
      </c>
      <c r="AO208" s="2" t="s">
        <v>2804</v>
      </c>
      <c r="AP208" s="2" t="s">
        <v>2805</v>
      </c>
      <c r="AQ208" s="7" t="s">
        <v>1056</v>
      </c>
      <c r="AR208" s="15" t="s">
        <v>2806</v>
      </c>
      <c r="AS208" s="15" t="s">
        <v>1065</v>
      </c>
      <c r="AT208" s="7">
        <f>IFERROR(VLOOKUP(AS208,#REF!,2,0), )</f>
        <v>0</v>
      </c>
      <c r="AU208" s="7">
        <v>0</v>
      </c>
      <c r="AV208" s="7">
        <f>IFERROR(VLOOKUP(AU208,#REF!,2,0), )</f>
        <v>0</v>
      </c>
      <c r="AW208" s="7">
        <v>0</v>
      </c>
      <c r="AX208" s="7">
        <f>IFERROR(VLOOKUP(AW208,#REF!,2,0), )</f>
        <v>0</v>
      </c>
      <c r="AY208" s="13"/>
      <c r="AZ208" s="13">
        <v>1</v>
      </c>
      <c r="BA208" s="13"/>
      <c r="BB208" s="13"/>
      <c r="BC208" s="13"/>
      <c r="BD208" s="13">
        <v>1</v>
      </c>
      <c r="BE208" s="13"/>
      <c r="CA208" s="33">
        <v>0</v>
      </c>
      <c r="CB208" s="15">
        <v>1</v>
      </c>
      <c r="CD208" s="49">
        <v>44576</v>
      </c>
      <c r="CQ208" s="5">
        <f t="shared" si="20"/>
        <v>0</v>
      </c>
      <c r="CR208" s="21">
        <f t="shared" si="17"/>
        <v>1</v>
      </c>
      <c r="CS208" s="21">
        <f t="shared" si="16"/>
        <v>0</v>
      </c>
      <c r="CT208" s="49">
        <v>44576</v>
      </c>
      <c r="CU208" s="5">
        <f t="shared" si="18"/>
        <v>5172906</v>
      </c>
      <c r="CV208" s="5"/>
      <c r="CW208" s="7"/>
      <c r="DF208"/>
      <c r="DG208" s="7" t="s">
        <v>1118</v>
      </c>
      <c r="DH208" s="7" t="s">
        <v>1038</v>
      </c>
      <c r="DJ208" s="7" t="s">
        <v>1204</v>
      </c>
      <c r="DK208" s="7" t="s">
        <v>1061</v>
      </c>
      <c r="DL208" s="37" t="s">
        <v>2807</v>
      </c>
      <c r="DM208" s="37" t="s">
        <v>2676</v>
      </c>
    </row>
    <row r="209" spans="1:119" ht="25.5" customHeight="1" x14ac:dyDescent="0.25">
      <c r="A209" s="51">
        <v>206</v>
      </c>
      <c r="B209" s="7">
        <v>2021</v>
      </c>
      <c r="C209" s="11" t="s">
        <v>2808</v>
      </c>
      <c r="D209" s="46" t="s">
        <v>2809</v>
      </c>
      <c r="E209" s="70" t="s">
        <v>887</v>
      </c>
      <c r="G209" s="7" t="s">
        <v>1092</v>
      </c>
      <c r="H209" s="7" t="s">
        <v>1026</v>
      </c>
      <c r="I209" s="7" t="s">
        <v>1027</v>
      </c>
      <c r="J209" s="7" t="s">
        <v>2810</v>
      </c>
      <c r="K209" s="204" t="s">
        <v>2811</v>
      </c>
      <c r="L209" s="7" t="s">
        <v>3155</v>
      </c>
      <c r="M209" s="7" t="s">
        <v>1117</v>
      </c>
      <c r="N209" s="24">
        <v>79400363</v>
      </c>
      <c r="O209" s="41"/>
      <c r="P209" t="s">
        <v>2812</v>
      </c>
      <c r="Q209" s="7" t="s">
        <v>1029</v>
      </c>
      <c r="R209" s="7" t="s">
        <v>1199</v>
      </c>
      <c r="S209" s="7"/>
      <c r="T209" s="7"/>
      <c r="U209" s="7"/>
      <c r="V209" s="13"/>
      <c r="W209" s="7"/>
      <c r="X209" s="7"/>
      <c r="Y209" s="7"/>
      <c r="Z209" s="13">
        <v>3194284770</v>
      </c>
      <c r="AA209" s="13">
        <v>0</v>
      </c>
      <c r="AB209" s="35">
        <v>1</v>
      </c>
      <c r="AC209">
        <v>20</v>
      </c>
      <c r="AD209" s="28">
        <v>44512</v>
      </c>
      <c r="AE209" s="29">
        <v>44517</v>
      </c>
      <c r="AG209" s="9">
        <v>44567</v>
      </c>
      <c r="AH209" s="148">
        <f t="shared" si="19"/>
        <v>4416666</v>
      </c>
      <c r="AI209" s="147">
        <v>4416666</v>
      </c>
      <c r="AJ209" s="147"/>
      <c r="AK209" s="147"/>
      <c r="AL209" s="92" t="s">
        <v>2813</v>
      </c>
      <c r="AM209" s="7" t="s">
        <v>1083</v>
      </c>
      <c r="AN209" s="7">
        <v>709</v>
      </c>
      <c r="AO209" s="148" t="s">
        <v>2814</v>
      </c>
      <c r="AP209" s="148" t="s">
        <v>2805</v>
      </c>
      <c r="AQ209" s="7" t="s">
        <v>1031</v>
      </c>
      <c r="AR209" s="217" t="s">
        <v>1350</v>
      </c>
      <c r="AS209" s="217">
        <v>5</v>
      </c>
      <c r="AT209" s="7">
        <f>IFERROR(VLOOKUP(AS209,#REF!,2,0), )</f>
        <v>0</v>
      </c>
      <c r="AU209" s="7">
        <v>57</v>
      </c>
      <c r="AV209" s="7">
        <f>IFERROR(VLOOKUP(AU209,#REF!,2,0), )</f>
        <v>0</v>
      </c>
      <c r="AW209" s="7">
        <v>2172</v>
      </c>
      <c r="AX209" s="7">
        <f>IFERROR(VLOOKUP(AW209,#REF!,2,0), )</f>
        <v>0</v>
      </c>
      <c r="AY209" s="13"/>
      <c r="AZ209" s="13"/>
      <c r="BA209" s="13"/>
      <c r="BB209" s="13"/>
      <c r="BC209" s="13"/>
      <c r="BD209" s="13"/>
      <c r="BE209" s="13"/>
      <c r="BF209" s="218"/>
      <c r="BG209" s="218"/>
      <c r="BH209" s="218"/>
      <c r="BI209" s="218"/>
      <c r="BJ209" s="218"/>
      <c r="BK209" s="218"/>
      <c r="BL209" s="218"/>
      <c r="BM209" s="218"/>
      <c r="BN209" s="218"/>
      <c r="BO209" s="218"/>
      <c r="BP209" s="148"/>
      <c r="BQ209" s="217"/>
      <c r="BR209" s="148"/>
      <c r="BS209" s="148"/>
      <c r="BT209" s="217"/>
      <c r="BU209" s="148"/>
      <c r="BV209" s="148"/>
      <c r="BW209" s="148"/>
      <c r="BX209" s="148"/>
      <c r="BY209" s="148"/>
      <c r="BZ209" s="217"/>
      <c r="CA209" s="147">
        <v>0</v>
      </c>
      <c r="CB209" s="217"/>
      <c r="CC209" s="217"/>
      <c r="CD209" s="219"/>
      <c r="CE209" s="148"/>
      <c r="CF209" s="148"/>
      <c r="CG209" s="148"/>
      <c r="CH209" s="217"/>
      <c r="CI209" s="217"/>
      <c r="CJ209" s="219"/>
      <c r="CK209" s="148"/>
      <c r="CL209" s="148"/>
      <c r="CM209" s="148"/>
      <c r="CN209" s="148"/>
      <c r="CO209" s="217"/>
      <c r="CP209" s="219"/>
      <c r="CQ209" s="5">
        <f t="shared" si="20"/>
        <v>0</v>
      </c>
      <c r="CR209" s="21">
        <f t="shared" si="17"/>
        <v>0</v>
      </c>
      <c r="CS209" s="21">
        <f t="shared" si="16"/>
        <v>0</v>
      </c>
      <c r="CT209" s="232">
        <v>44202</v>
      </c>
      <c r="CU209" s="5">
        <f t="shared" si="18"/>
        <v>4416666</v>
      </c>
      <c r="CV209" s="5"/>
      <c r="CW209" s="7"/>
      <c r="DF209"/>
      <c r="DG209" s="7" t="s">
        <v>1118</v>
      </c>
      <c r="DH209" s="7" t="s">
        <v>1038</v>
      </c>
      <c r="DJ209" s="7" t="s">
        <v>1119</v>
      </c>
      <c r="DK209" s="7" t="s">
        <v>2815</v>
      </c>
      <c r="DL209" s="37" t="s">
        <v>2816</v>
      </c>
      <c r="DM209" s="37" t="s">
        <v>2817</v>
      </c>
    </row>
    <row r="210" spans="1:119" ht="25.5" customHeight="1" x14ac:dyDescent="0.25">
      <c r="A210" s="51">
        <v>207</v>
      </c>
      <c r="B210" s="7">
        <v>2021</v>
      </c>
      <c r="C210" s="11" t="s">
        <v>2818</v>
      </c>
      <c r="D210" s="46" t="s">
        <v>2819</v>
      </c>
      <c r="E210" s="90" t="s">
        <v>888</v>
      </c>
      <c r="G210" s="7" t="s">
        <v>1095</v>
      </c>
      <c r="H210" s="7" t="s">
        <v>1026</v>
      </c>
      <c r="I210" s="7" t="s">
        <v>1096</v>
      </c>
      <c r="J210" s="7" t="s">
        <v>2820</v>
      </c>
      <c r="K210" s="204" t="s">
        <v>2821</v>
      </c>
      <c r="L210" s="7" t="s">
        <v>3156</v>
      </c>
      <c r="M210" s="7" t="s">
        <v>1054</v>
      </c>
      <c r="N210" s="24">
        <v>899999333</v>
      </c>
      <c r="O210" s="41">
        <v>7</v>
      </c>
      <c r="P210" t="s">
        <v>1062</v>
      </c>
      <c r="Q210" s="7" t="s">
        <v>1055</v>
      </c>
      <c r="R210" s="7" t="s">
        <v>1161</v>
      </c>
      <c r="S210" s="7"/>
      <c r="T210" s="7" t="s">
        <v>1110</v>
      </c>
      <c r="U210" s="7" t="s">
        <v>1117</v>
      </c>
      <c r="V210" s="13">
        <v>88153092</v>
      </c>
      <c r="W210" s="7" t="s">
        <v>2189</v>
      </c>
      <c r="X210" s="7"/>
      <c r="Y210" s="7"/>
      <c r="Z210" s="13">
        <v>3779997</v>
      </c>
      <c r="AA210" s="13">
        <v>0</v>
      </c>
      <c r="AB210" s="35">
        <v>6</v>
      </c>
      <c r="AC210" s="7"/>
      <c r="AD210" s="28">
        <v>44512</v>
      </c>
      <c r="AE210" s="29">
        <v>44522</v>
      </c>
      <c r="AG210" s="9">
        <v>44702</v>
      </c>
      <c r="AH210" s="148">
        <f t="shared" si="19"/>
        <v>14303205</v>
      </c>
      <c r="AI210" s="147">
        <v>85819230</v>
      </c>
      <c r="AJ210" s="147"/>
      <c r="AK210" s="147"/>
      <c r="AL210" s="92" t="s">
        <v>1433</v>
      </c>
      <c r="AM210" s="148" t="s">
        <v>1433</v>
      </c>
      <c r="AN210" s="7">
        <v>707</v>
      </c>
      <c r="AO210" s="148" t="s">
        <v>2822</v>
      </c>
      <c r="AP210" s="148" t="s">
        <v>2823</v>
      </c>
      <c r="AQ210" s="7" t="s">
        <v>1031</v>
      </c>
      <c r="AR210" s="217" t="s">
        <v>1074</v>
      </c>
      <c r="AS210" s="217">
        <v>3</v>
      </c>
      <c r="AT210" s="7">
        <f>IFERROR(VLOOKUP(AS210,#REF!,2,0), )</f>
        <v>0</v>
      </c>
      <c r="AU210" s="7">
        <v>45</v>
      </c>
      <c r="AV210" s="7">
        <f>IFERROR(VLOOKUP(AU210,#REF!,2,0), )</f>
        <v>0</v>
      </c>
      <c r="AW210" s="7">
        <v>2152</v>
      </c>
      <c r="AX210" s="7">
        <f>IFERROR(VLOOKUP(AW210,#REF!,2,0), )</f>
        <v>0</v>
      </c>
      <c r="AY210" s="13">
        <v>1</v>
      </c>
      <c r="AZ210" s="13">
        <v>1</v>
      </c>
      <c r="BA210" s="13"/>
      <c r="BB210" s="13"/>
      <c r="BC210" s="13"/>
      <c r="BD210" s="13"/>
      <c r="BE210" s="13"/>
      <c r="BF210" s="218"/>
      <c r="BG210" s="218"/>
      <c r="BH210" s="218"/>
      <c r="BI210" s="218"/>
      <c r="BJ210" s="218"/>
      <c r="BK210" s="218"/>
      <c r="BL210" s="218"/>
      <c r="BM210" s="218"/>
      <c r="BN210" s="218"/>
      <c r="BO210" s="218"/>
      <c r="BP210" s="148"/>
      <c r="BQ210" s="217"/>
      <c r="BR210" s="148"/>
      <c r="BS210" s="148"/>
      <c r="BT210" s="217"/>
      <c r="BU210" s="148"/>
      <c r="BV210" s="148"/>
      <c r="BW210" s="148"/>
      <c r="BX210" s="148"/>
      <c r="BY210" s="148"/>
      <c r="BZ210" s="217"/>
      <c r="CA210" s="147">
        <v>42795811</v>
      </c>
      <c r="CB210" s="217">
        <v>3</v>
      </c>
      <c r="CC210" s="217">
        <v>0</v>
      </c>
      <c r="CD210" s="219">
        <v>44763</v>
      </c>
      <c r="CE210" s="148"/>
      <c r="CF210" s="148"/>
      <c r="CG210" s="148"/>
      <c r="CH210" s="217"/>
      <c r="CI210" s="217"/>
      <c r="CJ210" s="219"/>
      <c r="CK210" s="148"/>
      <c r="CL210" s="148"/>
      <c r="CM210" s="148"/>
      <c r="CN210" s="148"/>
      <c r="CO210" s="217"/>
      <c r="CP210" s="219"/>
      <c r="CQ210" s="5">
        <f t="shared" si="20"/>
        <v>42795811</v>
      </c>
      <c r="CR210" s="21">
        <f t="shared" si="17"/>
        <v>3</v>
      </c>
      <c r="CS210" s="21">
        <f t="shared" si="16"/>
        <v>0</v>
      </c>
      <c r="CT210" s="232">
        <v>44794</v>
      </c>
      <c r="CU210" s="5">
        <f t="shared" si="18"/>
        <v>128615041</v>
      </c>
      <c r="CV210" s="5"/>
      <c r="CW210" s="7"/>
      <c r="DF210"/>
      <c r="DG210" s="7" t="s">
        <v>1118</v>
      </c>
      <c r="DH210" s="7" t="s">
        <v>1038</v>
      </c>
      <c r="DJ210" s="7" t="s">
        <v>698</v>
      </c>
      <c r="DK210" s="7" t="s">
        <v>1156</v>
      </c>
      <c r="DL210" s="37" t="s">
        <v>2824</v>
      </c>
      <c r="DM210" s="37" t="s">
        <v>2193</v>
      </c>
      <c r="DN210" s="88" t="s">
        <v>2825</v>
      </c>
    </row>
    <row r="211" spans="1:119" ht="25.5" customHeight="1" x14ac:dyDescent="0.25">
      <c r="A211" s="51" t="s">
        <v>691</v>
      </c>
      <c r="B211" s="7">
        <v>2021</v>
      </c>
      <c r="C211" s="11" t="s">
        <v>2826</v>
      </c>
      <c r="D211" s="46" t="s">
        <v>2827</v>
      </c>
      <c r="E211" s="70" t="s">
        <v>2828</v>
      </c>
      <c r="G211" s="7" t="s">
        <v>1179</v>
      </c>
      <c r="H211" s="7" t="s">
        <v>1026</v>
      </c>
      <c r="I211" s="7" t="s">
        <v>1027</v>
      </c>
      <c r="J211" s="7" t="s">
        <v>2829</v>
      </c>
      <c r="K211" s="204" t="s">
        <v>2830</v>
      </c>
      <c r="L211" s="7" t="s">
        <v>3157</v>
      </c>
      <c r="M211" s="7" t="s">
        <v>1054</v>
      </c>
      <c r="N211" s="24">
        <v>899999061</v>
      </c>
      <c r="O211" s="41">
        <v>9</v>
      </c>
      <c r="P211" t="s">
        <v>1062</v>
      </c>
      <c r="Q211" s="7" t="s">
        <v>1055</v>
      </c>
      <c r="R211" s="7" t="s">
        <v>1161</v>
      </c>
      <c r="S211" s="7"/>
      <c r="T211" s="7" t="s">
        <v>2831</v>
      </c>
      <c r="U211" s="7" t="s">
        <v>1117</v>
      </c>
      <c r="V211" s="13">
        <v>80094224</v>
      </c>
      <c r="W211" s="7" t="s">
        <v>1433</v>
      </c>
      <c r="X211" s="7"/>
      <c r="Y211" s="7"/>
      <c r="Z211" s="13">
        <v>3012379213</v>
      </c>
      <c r="AA211" s="14"/>
      <c r="AB211" s="35">
        <v>1</v>
      </c>
      <c r="AC211" s="7"/>
      <c r="AD211" s="28">
        <v>44516</v>
      </c>
      <c r="AE211" s="29">
        <v>44518</v>
      </c>
      <c r="AF211" s="89">
        <v>44547</v>
      </c>
      <c r="AG211" s="9">
        <v>44517</v>
      </c>
      <c r="AH211" s="2">
        <f t="shared" si="19"/>
        <v>4054728</v>
      </c>
      <c r="AI211" s="33">
        <v>4054728</v>
      </c>
      <c r="AJ211" s="33"/>
      <c r="AK211" s="33"/>
      <c r="AL211" s="92" t="s">
        <v>1433</v>
      </c>
      <c r="AM211" t="s">
        <v>1433</v>
      </c>
      <c r="AN211" s="7">
        <v>710</v>
      </c>
      <c r="AO211" s="52"/>
      <c r="AP211" s="2" t="s">
        <v>2832</v>
      </c>
      <c r="AQ211" s="7" t="s">
        <v>1056</v>
      </c>
      <c r="AR211" s="15">
        <v>131020202030304</v>
      </c>
      <c r="AS211" s="15" t="s">
        <v>1175</v>
      </c>
      <c r="AT211" s="7">
        <f>IFERROR(VLOOKUP(AS211,#REF!,2,0), )</f>
        <v>0</v>
      </c>
      <c r="AU211" s="7" t="s">
        <v>1175</v>
      </c>
      <c r="AV211" s="7">
        <f>IFERROR(VLOOKUP(AU211,#REF!,2,0), )</f>
        <v>0</v>
      </c>
      <c r="AW211" s="7" t="s">
        <v>1175</v>
      </c>
      <c r="AX211" s="7">
        <f>IFERROR(VLOOKUP(AW211,#REF!,2,0), )</f>
        <v>0</v>
      </c>
      <c r="AY211" s="13"/>
      <c r="AZ211" s="13"/>
      <c r="BA211" s="13"/>
      <c r="BB211" s="13"/>
      <c r="BC211" s="13"/>
      <c r="BD211" s="13"/>
      <c r="BE211" s="13"/>
      <c r="CA211" s="33"/>
      <c r="CQ211" s="5">
        <f t="shared" si="20"/>
        <v>0</v>
      </c>
      <c r="CR211" s="21">
        <f t="shared" si="17"/>
        <v>0</v>
      </c>
      <c r="CS211" s="21">
        <f t="shared" si="16"/>
        <v>0</v>
      </c>
      <c r="CT211" s="34">
        <v>44517</v>
      </c>
      <c r="CU211" s="5">
        <f t="shared" si="18"/>
        <v>4054728</v>
      </c>
      <c r="CV211" s="5"/>
      <c r="CW211" s="7"/>
      <c r="DF211"/>
      <c r="DG211" s="7" t="s">
        <v>1118</v>
      </c>
      <c r="DH211" s="7" t="s">
        <v>1038</v>
      </c>
      <c r="DJ211" s="7" t="s">
        <v>1204</v>
      </c>
      <c r="DK211" s="7" t="s">
        <v>1150</v>
      </c>
      <c r="DN211" s="88"/>
    </row>
    <row r="212" spans="1:119" ht="25.5" customHeight="1" x14ac:dyDescent="0.25">
      <c r="A212" s="51">
        <v>209</v>
      </c>
      <c r="B212" s="7">
        <v>2021</v>
      </c>
      <c r="C212" s="11" t="s">
        <v>2833</v>
      </c>
      <c r="D212" s="46" t="s">
        <v>2834</v>
      </c>
      <c r="E212" s="70" t="s">
        <v>889</v>
      </c>
      <c r="G212" s="7" t="s">
        <v>1092</v>
      </c>
      <c r="H212" s="7" t="s">
        <v>1090</v>
      </c>
      <c r="I212" s="7" t="s">
        <v>1091</v>
      </c>
      <c r="J212" s="7" t="s">
        <v>2835</v>
      </c>
      <c r="K212" s="204" t="s">
        <v>2836</v>
      </c>
      <c r="L212" s="7" t="s">
        <v>3158</v>
      </c>
      <c r="M212" s="7" t="s">
        <v>1054</v>
      </c>
      <c r="N212" s="24">
        <v>830062282</v>
      </c>
      <c r="O212" s="41">
        <v>7</v>
      </c>
      <c r="P212" t="s">
        <v>1062</v>
      </c>
      <c r="Q212" s="7" t="s">
        <v>1055</v>
      </c>
      <c r="R212" s="7" t="s">
        <v>1161</v>
      </c>
      <c r="S212" s="7"/>
      <c r="T212" s="7" t="s">
        <v>2837</v>
      </c>
      <c r="U212" s="7" t="s">
        <v>1117</v>
      </c>
      <c r="V212" s="13">
        <v>52771050</v>
      </c>
      <c r="W212" s="7" t="s">
        <v>2838</v>
      </c>
      <c r="X212" s="7"/>
      <c r="Y212" s="7"/>
      <c r="Z212" s="13">
        <v>3034992</v>
      </c>
      <c r="AA212" s="14"/>
      <c r="AB212" s="35">
        <v>5</v>
      </c>
      <c r="AD212" s="28">
        <v>44494</v>
      </c>
      <c r="AE212" s="29">
        <v>44245</v>
      </c>
      <c r="AG212" s="9">
        <v>44394</v>
      </c>
      <c r="AH212" s="148">
        <f t="shared" si="19"/>
        <v>27273538.399999999</v>
      </c>
      <c r="AI212" s="147">
        <v>136367692</v>
      </c>
      <c r="AJ212" s="147"/>
      <c r="AK212" s="147"/>
      <c r="AL212" s="92" t="s">
        <v>2839</v>
      </c>
      <c r="AM212" s="7" t="s">
        <v>1083</v>
      </c>
      <c r="AN212" s="7">
        <v>718</v>
      </c>
      <c r="AO212" s="148" t="s">
        <v>2840</v>
      </c>
      <c r="AP212" s="148" t="s">
        <v>2841</v>
      </c>
      <c r="AQ212" s="7" t="s">
        <v>1031</v>
      </c>
      <c r="AR212" s="217" t="s">
        <v>2842</v>
      </c>
      <c r="AS212" s="217">
        <v>1</v>
      </c>
      <c r="AT212" s="7">
        <f>IFERROR(VLOOKUP(AS212,#REF!,2,0), )</f>
        <v>0</v>
      </c>
      <c r="AU212" s="7">
        <v>6</v>
      </c>
      <c r="AV212" s="7">
        <f>IFERROR(VLOOKUP(AU212,#REF!,2,0), )</f>
        <v>0</v>
      </c>
      <c r="AW212" s="7">
        <v>2101</v>
      </c>
      <c r="AX212" s="7">
        <f>IFERROR(VLOOKUP(AW212,#REF!,2,0), )</f>
        <v>0</v>
      </c>
      <c r="AY212" s="13"/>
      <c r="AZ212" s="13">
        <v>1</v>
      </c>
      <c r="BA212" s="13"/>
      <c r="BB212" s="13"/>
      <c r="BC212" s="13"/>
      <c r="BD212" s="13"/>
      <c r="BE212" s="13"/>
      <c r="BF212" s="218"/>
      <c r="BG212" s="218"/>
      <c r="BH212" s="218"/>
      <c r="BI212" s="218"/>
      <c r="BJ212" s="218"/>
      <c r="BK212" s="218"/>
      <c r="BL212" s="218"/>
      <c r="BM212" s="218"/>
      <c r="BN212" s="218"/>
      <c r="BO212" s="218"/>
      <c r="BP212" s="148"/>
      <c r="BQ212" s="217"/>
      <c r="BR212" s="148"/>
      <c r="BS212" s="148"/>
      <c r="BT212" s="217"/>
      <c r="BU212" s="148"/>
      <c r="BV212" s="148"/>
      <c r="BW212" s="148"/>
      <c r="BX212" s="148"/>
      <c r="BY212" s="148"/>
      <c r="BZ212" s="217"/>
      <c r="CA212" s="147">
        <v>0</v>
      </c>
      <c r="CB212" s="217">
        <v>0</v>
      </c>
      <c r="CC212" s="217">
        <v>20</v>
      </c>
      <c r="CD212" s="219">
        <v>44779</v>
      </c>
      <c r="CE212" s="148"/>
      <c r="CF212" s="148"/>
      <c r="CG212" s="148"/>
      <c r="CH212" s="217"/>
      <c r="CI212" s="217"/>
      <c r="CJ212" s="219"/>
      <c r="CK212" s="148"/>
      <c r="CL212" s="148"/>
      <c r="CM212" s="148"/>
      <c r="CN212" s="148"/>
      <c r="CO212" s="217"/>
      <c r="CP212" s="219"/>
      <c r="CQ212" s="5">
        <f t="shared" si="20"/>
        <v>0</v>
      </c>
      <c r="CR212" s="21">
        <f t="shared" si="17"/>
        <v>0</v>
      </c>
      <c r="CS212" s="21">
        <f t="shared" si="16"/>
        <v>20</v>
      </c>
      <c r="CT212" s="232">
        <v>44779</v>
      </c>
      <c r="CU212" s="5">
        <f t="shared" si="18"/>
        <v>136367692</v>
      </c>
      <c r="CV212" s="5"/>
      <c r="CW212" s="7"/>
      <c r="DF212"/>
      <c r="DG212" s="7" t="s">
        <v>1118</v>
      </c>
      <c r="DH212" s="7" t="s">
        <v>1038</v>
      </c>
      <c r="DJ212" s="7" t="s">
        <v>698</v>
      </c>
      <c r="DK212" s="7" t="s">
        <v>1154</v>
      </c>
      <c r="DL212" s="37" t="s">
        <v>2843</v>
      </c>
      <c r="DM212" s="37" t="s">
        <v>2193</v>
      </c>
      <c r="DN212" s="88"/>
      <c r="DO212" s="88"/>
    </row>
    <row r="213" spans="1:119" ht="25.5" customHeight="1" x14ac:dyDescent="0.25">
      <c r="A213" s="51">
        <v>210</v>
      </c>
      <c r="B213" s="7">
        <v>2021</v>
      </c>
      <c r="C213" s="11" t="s">
        <v>2844</v>
      </c>
      <c r="D213" s="46" t="s">
        <v>2845</v>
      </c>
      <c r="E213" s="70" t="s">
        <v>890</v>
      </c>
      <c r="G213" s="7" t="s">
        <v>1092</v>
      </c>
      <c r="H213" s="7" t="s">
        <v>1026</v>
      </c>
      <c r="I213" s="7" t="s">
        <v>1027</v>
      </c>
      <c r="J213" s="7" t="s">
        <v>2846</v>
      </c>
      <c r="K213" s="204" t="s">
        <v>1676</v>
      </c>
      <c r="L213" s="7" t="s">
        <v>3056</v>
      </c>
      <c r="M213" s="7" t="s">
        <v>1117</v>
      </c>
      <c r="N213" s="24">
        <v>51960335</v>
      </c>
      <c r="O213" s="41"/>
      <c r="P213" s="16"/>
      <c r="Q213" s="7" t="s">
        <v>1029</v>
      </c>
      <c r="R213" s="8"/>
      <c r="S213" s="7"/>
      <c r="T213" s="7"/>
      <c r="U213" s="7"/>
      <c r="V213" s="13"/>
      <c r="W213" s="7"/>
      <c r="X213" s="7"/>
      <c r="Y213" s="7"/>
      <c r="Z213" s="14"/>
      <c r="AA213" s="13"/>
      <c r="AB213" s="35">
        <v>2</v>
      </c>
      <c r="AC213" s="7"/>
      <c r="AD213" s="28">
        <v>44524</v>
      </c>
      <c r="AE213" s="29">
        <v>44525</v>
      </c>
      <c r="AG213" s="9">
        <v>44585</v>
      </c>
      <c r="AH213" s="148">
        <f t="shared" si="19"/>
        <v>4400000</v>
      </c>
      <c r="AI213" s="147">
        <v>8800000</v>
      </c>
      <c r="AJ213" s="147"/>
      <c r="AK213" s="147"/>
      <c r="AL213" s="92" t="s">
        <v>2847</v>
      </c>
      <c r="AM213" s="7" t="s">
        <v>1083</v>
      </c>
      <c r="AN213" s="7">
        <v>727</v>
      </c>
      <c r="AO213" s="148" t="s">
        <v>2848</v>
      </c>
      <c r="AP213" s="148" t="s">
        <v>2849</v>
      </c>
      <c r="AQ213" s="7" t="s">
        <v>1031</v>
      </c>
      <c r="AR213" s="217" t="s">
        <v>1359</v>
      </c>
      <c r="AS213" s="217">
        <v>5</v>
      </c>
      <c r="AT213" s="7">
        <f>IFERROR(VLOOKUP(AS213,#REF!,2,0), )</f>
        <v>0</v>
      </c>
      <c r="AU213" s="7">
        <v>57</v>
      </c>
      <c r="AV213" s="7">
        <f>IFERROR(VLOOKUP(AU213,#REF!,2,0), )</f>
        <v>0</v>
      </c>
      <c r="AW213" s="7">
        <v>2169</v>
      </c>
      <c r="AX213" s="7">
        <f>IFERROR(VLOOKUP(AW213,#REF!,2,0), )</f>
        <v>0</v>
      </c>
      <c r="AY213" s="13"/>
      <c r="AZ213" s="13"/>
      <c r="BA213" s="13"/>
      <c r="BB213" s="13"/>
      <c r="BC213" s="13"/>
      <c r="BD213" s="13"/>
      <c r="BE213" s="13"/>
      <c r="BF213" s="218"/>
      <c r="BG213" s="218"/>
      <c r="BH213" s="218"/>
      <c r="BI213" s="218"/>
      <c r="BJ213" s="218"/>
      <c r="BK213" s="218"/>
      <c r="BL213" s="218"/>
      <c r="BM213" s="218"/>
      <c r="BN213" s="218"/>
      <c r="BO213" s="218"/>
      <c r="BP213" s="148"/>
      <c r="BQ213" s="217"/>
      <c r="BR213" s="148"/>
      <c r="BS213" s="148"/>
      <c r="BT213" s="217"/>
      <c r="BU213" s="148"/>
      <c r="BV213" s="148"/>
      <c r="BW213" s="148"/>
      <c r="BX213" s="148"/>
      <c r="BY213" s="148"/>
      <c r="BZ213" s="217"/>
      <c r="CA213" s="147">
        <v>0</v>
      </c>
      <c r="CB213" s="217"/>
      <c r="CC213" s="217"/>
      <c r="CD213" s="219"/>
      <c r="CE213" s="148"/>
      <c r="CF213" s="148"/>
      <c r="CG213" s="148"/>
      <c r="CH213" s="217"/>
      <c r="CI213" s="217"/>
      <c r="CJ213" s="219"/>
      <c r="CK213" s="148"/>
      <c r="CL213" s="148"/>
      <c r="CM213" s="148"/>
      <c r="CN213" s="148"/>
      <c r="CO213" s="217"/>
      <c r="CP213" s="219"/>
      <c r="CQ213" s="5">
        <f t="shared" si="20"/>
        <v>0</v>
      </c>
      <c r="CR213" s="21">
        <f t="shared" si="17"/>
        <v>0</v>
      </c>
      <c r="CS213" s="21">
        <f t="shared" si="16"/>
        <v>0</v>
      </c>
      <c r="CT213" s="232">
        <v>44585</v>
      </c>
      <c r="CU213" s="5">
        <f t="shared" si="18"/>
        <v>8800000</v>
      </c>
      <c r="CV213" s="5"/>
      <c r="CW213" s="7"/>
      <c r="DF213"/>
      <c r="DG213" s="7" t="s">
        <v>1118</v>
      </c>
      <c r="DH213" s="7" t="s">
        <v>1038</v>
      </c>
      <c r="DJ213" s="7" t="s">
        <v>1119</v>
      </c>
    </row>
    <row r="214" spans="1:119" ht="25.5" customHeight="1" x14ac:dyDescent="0.25">
      <c r="A214" s="51">
        <v>211</v>
      </c>
      <c r="B214" s="7">
        <v>2021</v>
      </c>
      <c r="C214" s="11" t="s">
        <v>2850</v>
      </c>
      <c r="D214" s="46" t="s">
        <v>2851</v>
      </c>
      <c r="E214" s="70" t="s">
        <v>891</v>
      </c>
      <c r="G214" s="7" t="s">
        <v>1063</v>
      </c>
      <c r="H214" s="7" t="s">
        <v>1064</v>
      </c>
      <c r="I214" s="7" t="s">
        <v>1053</v>
      </c>
      <c r="J214" s="7" t="s">
        <v>2852</v>
      </c>
      <c r="K214" s="204" t="s">
        <v>2853</v>
      </c>
      <c r="L214" s="7" t="s">
        <v>3159</v>
      </c>
      <c r="M214" s="7" t="s">
        <v>1054</v>
      </c>
      <c r="N214" s="24">
        <v>901210956</v>
      </c>
      <c r="O214" s="41">
        <v>5</v>
      </c>
      <c r="P214" t="s">
        <v>2854</v>
      </c>
      <c r="Q214" s="7" t="s">
        <v>1055</v>
      </c>
      <c r="R214" s="7" t="s">
        <v>1161</v>
      </c>
      <c r="S214" s="7"/>
      <c r="T214" s="7" t="s">
        <v>2855</v>
      </c>
      <c r="U214" s="7" t="s">
        <v>1117</v>
      </c>
      <c r="V214" s="13">
        <v>1143860284</v>
      </c>
      <c r="W214" s="7" t="s">
        <v>1169</v>
      </c>
      <c r="X214" s="7"/>
      <c r="Y214" s="7"/>
      <c r="Z214" s="13"/>
      <c r="AA214" s="13"/>
      <c r="AB214" s="35">
        <v>1</v>
      </c>
      <c r="AD214" s="28">
        <v>44530</v>
      </c>
      <c r="AE214" s="29">
        <v>44533</v>
      </c>
      <c r="AG214" s="9">
        <v>44563</v>
      </c>
      <c r="AH214" s="148">
        <f t="shared" si="19"/>
        <v>7789729</v>
      </c>
      <c r="AI214" s="147">
        <v>7789729</v>
      </c>
      <c r="AJ214" s="147"/>
      <c r="AK214" s="147"/>
      <c r="AL214" s="92" t="s">
        <v>2856</v>
      </c>
      <c r="AM214" s="7" t="s">
        <v>1083</v>
      </c>
      <c r="AN214" s="7">
        <v>729</v>
      </c>
      <c r="AO214" s="148" t="s">
        <v>2857</v>
      </c>
      <c r="AP214" s="148" t="s">
        <v>2858</v>
      </c>
      <c r="AQ214" s="7" t="s">
        <v>1031</v>
      </c>
      <c r="AR214" s="217" t="s">
        <v>1417</v>
      </c>
      <c r="AS214" s="217">
        <v>2</v>
      </c>
      <c r="AT214" s="7">
        <f>IFERROR(VLOOKUP(AS214,#REF!,2,0), )</f>
        <v>0</v>
      </c>
      <c r="AU214" s="7">
        <v>38</v>
      </c>
      <c r="AV214" s="7">
        <f>IFERROR(VLOOKUP(AU214,#REF!,2,0), )</f>
        <v>0</v>
      </c>
      <c r="AW214" s="7">
        <v>2116</v>
      </c>
      <c r="AX214" s="7">
        <f>IFERROR(VLOOKUP(AW214,#REF!,2,0), )</f>
        <v>0</v>
      </c>
      <c r="AY214" s="13"/>
      <c r="AZ214" s="13">
        <v>1</v>
      </c>
      <c r="BA214" s="13"/>
      <c r="BB214" s="13"/>
      <c r="BC214" s="13"/>
      <c r="BD214" s="13"/>
      <c r="BE214" s="13"/>
      <c r="BF214" s="218"/>
      <c r="BG214" s="218"/>
      <c r="BH214" s="218"/>
      <c r="BI214" s="218"/>
      <c r="BJ214" s="218"/>
      <c r="BK214" s="218"/>
      <c r="BL214" s="218"/>
      <c r="BM214" s="218"/>
      <c r="BN214" s="218"/>
      <c r="BO214" s="218"/>
      <c r="BP214" s="148"/>
      <c r="BQ214" s="217"/>
      <c r="BR214" s="148"/>
      <c r="BS214" s="148"/>
      <c r="BT214" s="217"/>
      <c r="BU214" s="148"/>
      <c r="BV214" s="148"/>
      <c r="BW214" s="148"/>
      <c r="BX214" s="148"/>
      <c r="BY214" s="148"/>
      <c r="BZ214" s="217"/>
      <c r="CA214" s="147">
        <v>0</v>
      </c>
      <c r="CB214" s="217">
        <v>1</v>
      </c>
      <c r="CC214" s="217">
        <v>0</v>
      </c>
      <c r="CD214" s="219">
        <v>44594</v>
      </c>
      <c r="CE214" s="148"/>
      <c r="CF214" s="148"/>
      <c r="CG214" s="148"/>
      <c r="CH214" s="217">
        <v>0</v>
      </c>
      <c r="CI214" s="217">
        <v>14</v>
      </c>
      <c r="CJ214" s="219">
        <v>44608</v>
      </c>
      <c r="CK214" s="148"/>
      <c r="CL214" s="148"/>
      <c r="CM214" s="148"/>
      <c r="CN214" s="217">
        <v>0</v>
      </c>
      <c r="CO214" s="217">
        <v>20</v>
      </c>
      <c r="CP214" s="219">
        <v>44628</v>
      </c>
      <c r="CQ214" s="5">
        <f t="shared" si="20"/>
        <v>0</v>
      </c>
      <c r="CR214" s="21">
        <f t="shared" si="17"/>
        <v>1</v>
      </c>
      <c r="CS214" s="21">
        <f t="shared" si="16"/>
        <v>34</v>
      </c>
      <c r="CT214" s="232">
        <v>44628</v>
      </c>
      <c r="CU214" s="5">
        <f t="shared" si="18"/>
        <v>7789729</v>
      </c>
      <c r="CV214" s="5"/>
      <c r="CW214" s="7"/>
      <c r="DF214"/>
      <c r="DG214" s="7" t="s">
        <v>1118</v>
      </c>
      <c r="DH214" s="7" t="s">
        <v>1038</v>
      </c>
      <c r="DJ214" s="7" t="s">
        <v>1080</v>
      </c>
      <c r="DK214" s="7" t="s">
        <v>2859</v>
      </c>
      <c r="DL214" s="37" t="s">
        <v>2860</v>
      </c>
      <c r="DM214" s="37" t="s">
        <v>2193</v>
      </c>
    </row>
    <row r="215" spans="1:119" s="155" customFormat="1" ht="25.5" customHeight="1" x14ac:dyDescent="0.25">
      <c r="A215" s="154" t="s">
        <v>692</v>
      </c>
      <c r="B215" s="155">
        <v>2021</v>
      </c>
      <c r="C215" s="81" t="s">
        <v>2861</v>
      </c>
      <c r="D215" s="84" t="s">
        <v>2861</v>
      </c>
      <c r="E215" s="153" t="s">
        <v>892</v>
      </c>
      <c r="F215" s="246"/>
      <c r="G215" s="155" t="s">
        <v>1098</v>
      </c>
      <c r="H215" s="155" t="s">
        <v>1090</v>
      </c>
      <c r="I215" s="155" t="s">
        <v>1091</v>
      </c>
      <c r="J215" s="155" t="s">
        <v>2862</v>
      </c>
      <c r="K215" s="208" t="s">
        <v>2863</v>
      </c>
      <c r="L215" s="155" t="s">
        <v>3160</v>
      </c>
      <c r="M215" s="155" t="s">
        <v>1054</v>
      </c>
      <c r="N215" s="156">
        <v>900374639</v>
      </c>
      <c r="O215" s="157">
        <v>5</v>
      </c>
      <c r="P215" s="155" t="s">
        <v>2864</v>
      </c>
      <c r="Q215" s="155" t="s">
        <v>1055</v>
      </c>
      <c r="R215" s="155" t="s">
        <v>1161</v>
      </c>
      <c r="T215" s="158" t="s">
        <v>2865</v>
      </c>
      <c r="U215" s="155" t="s">
        <v>1117</v>
      </c>
      <c r="V215" s="159">
        <v>77194764</v>
      </c>
      <c r="W215" s="155" t="s">
        <v>1169</v>
      </c>
      <c r="Z215" s="159">
        <v>4012997</v>
      </c>
      <c r="AA215" s="159">
        <v>7</v>
      </c>
      <c r="AB215" s="160">
        <v>6</v>
      </c>
      <c r="AD215" s="161">
        <v>44529</v>
      </c>
      <c r="AE215" s="162">
        <v>44710</v>
      </c>
      <c r="AG215" s="161">
        <v>44529</v>
      </c>
      <c r="AH215" s="163">
        <f t="shared" si="19"/>
        <v>26919790</v>
      </c>
      <c r="AI215" s="163">
        <v>161518740</v>
      </c>
      <c r="AJ215" s="163"/>
      <c r="AK215" s="163"/>
      <c r="AL215" s="92"/>
      <c r="AM215" s="163"/>
      <c r="AO215" s="163"/>
      <c r="AP215" s="163"/>
      <c r="AQ215" s="155" t="s">
        <v>1031</v>
      </c>
      <c r="AR215" s="164"/>
      <c r="AS215" s="164">
        <v>0</v>
      </c>
      <c r="AT215" s="155">
        <f>IFERROR(VLOOKUP(AS215,#REF!,2,0), )</f>
        <v>0</v>
      </c>
      <c r="AU215" s="155">
        <v>0</v>
      </c>
      <c r="AV215" s="155">
        <f>IFERROR(VLOOKUP(AU215,#REF!,2,0), )</f>
        <v>0</v>
      </c>
      <c r="AW215" s="155">
        <v>0</v>
      </c>
      <c r="AX215" s="155">
        <f>IFERROR(VLOOKUP(AW215,#REF!,2,0), )</f>
        <v>0</v>
      </c>
      <c r="AY215" s="159"/>
      <c r="AZ215" s="159"/>
      <c r="BA215" s="159"/>
      <c r="BB215" s="159"/>
      <c r="BC215" s="159"/>
      <c r="BD215" s="159"/>
      <c r="BE215" s="159"/>
      <c r="BF215" s="165"/>
      <c r="BG215" s="165"/>
      <c r="BH215" s="165"/>
      <c r="BI215" s="165"/>
      <c r="BJ215" s="165"/>
      <c r="BK215" s="165"/>
      <c r="BL215" s="165"/>
      <c r="BM215" s="165"/>
      <c r="BN215" s="165"/>
      <c r="BO215" s="165"/>
      <c r="BP215" s="163"/>
      <c r="BQ215" s="164"/>
      <c r="BR215" s="163"/>
      <c r="BS215" s="163"/>
      <c r="BT215" s="164"/>
      <c r="BU215" s="163"/>
      <c r="BV215" s="163"/>
      <c r="BW215" s="163"/>
      <c r="BX215" s="163"/>
      <c r="BY215" s="163"/>
      <c r="BZ215" s="164"/>
      <c r="CA215" s="163">
        <v>0</v>
      </c>
      <c r="CB215" s="164"/>
      <c r="CC215" s="164"/>
      <c r="CD215" s="166"/>
      <c r="CE215" s="163"/>
      <c r="CF215" s="163"/>
      <c r="CG215" s="163"/>
      <c r="CH215" s="164"/>
      <c r="CI215" s="164"/>
      <c r="CJ215" s="166"/>
      <c r="CK215" s="163"/>
      <c r="CL215" s="163"/>
      <c r="CM215" s="163"/>
      <c r="CN215" s="163"/>
      <c r="CO215" s="164"/>
      <c r="CP215" s="166"/>
      <c r="CQ215" s="167">
        <f t="shared" si="20"/>
        <v>0</v>
      </c>
      <c r="CR215" s="168">
        <f t="shared" si="17"/>
        <v>0</v>
      </c>
      <c r="CS215" s="168">
        <f t="shared" si="16"/>
        <v>0</v>
      </c>
      <c r="CT215" s="169"/>
      <c r="CU215" s="167">
        <f t="shared" si="18"/>
        <v>161518740</v>
      </c>
      <c r="CV215" s="167"/>
      <c r="CZ215" s="170"/>
      <c r="DA215" s="170"/>
      <c r="DB215" s="170"/>
      <c r="DC215" s="170"/>
      <c r="DD215" s="170"/>
      <c r="DE215" s="170"/>
      <c r="DL215" s="171"/>
      <c r="DM215" s="171"/>
    </row>
    <row r="216" spans="1:119" ht="25.5" customHeight="1" x14ac:dyDescent="0.25">
      <c r="A216" s="51" t="s">
        <v>693</v>
      </c>
      <c r="B216" s="7">
        <v>2021</v>
      </c>
      <c r="C216" s="11" t="s">
        <v>2866</v>
      </c>
      <c r="D216" s="46" t="s">
        <v>2867</v>
      </c>
      <c r="E216" s="22" t="s">
        <v>2868</v>
      </c>
      <c r="G216" s="7" t="s">
        <v>1092</v>
      </c>
      <c r="H216" s="43" t="s">
        <v>1064</v>
      </c>
      <c r="I216" s="7" t="s">
        <v>1053</v>
      </c>
      <c r="J216" s="7" t="s">
        <v>2869</v>
      </c>
      <c r="K216" s="204" t="s">
        <v>2870</v>
      </c>
      <c r="L216" s="7" t="s">
        <v>3161</v>
      </c>
      <c r="M216" s="7" t="s">
        <v>1054</v>
      </c>
      <c r="N216" s="24">
        <v>901458027</v>
      </c>
      <c r="O216" s="41">
        <v>3</v>
      </c>
      <c r="P216" t="s">
        <v>1062</v>
      </c>
      <c r="Q216" s="7" t="s">
        <v>1055</v>
      </c>
      <c r="R216" s="7" t="s">
        <v>1161</v>
      </c>
      <c r="S216" s="7"/>
      <c r="T216" s="7" t="s">
        <v>2871</v>
      </c>
      <c r="U216" s="7" t="s">
        <v>1117</v>
      </c>
      <c r="V216" s="13">
        <v>107292210</v>
      </c>
      <c r="W216" s="7" t="s">
        <v>1169</v>
      </c>
      <c r="X216" s="7"/>
      <c r="Y216" s="7"/>
      <c r="Z216" s="13">
        <v>3504233930</v>
      </c>
      <c r="AA216" s="13">
        <v>1</v>
      </c>
      <c r="AB216" s="35">
        <v>0</v>
      </c>
      <c r="AC216">
        <v>8</v>
      </c>
      <c r="AD216" s="28">
        <v>44529</v>
      </c>
      <c r="AE216" s="29">
        <v>44533</v>
      </c>
      <c r="AG216" s="9">
        <v>44540</v>
      </c>
      <c r="AH216" s="2">
        <f t="shared" si="19"/>
        <v>0</v>
      </c>
      <c r="AI216" s="33">
        <v>485500</v>
      </c>
      <c r="AJ216" s="33"/>
      <c r="AK216" s="33"/>
      <c r="AL216" s="92" t="s">
        <v>2872</v>
      </c>
      <c r="AM216" s="2" t="s">
        <v>1083</v>
      </c>
      <c r="AN216" s="7">
        <v>731</v>
      </c>
      <c r="AP216" s="49">
        <v>44532</v>
      </c>
      <c r="AQ216" s="7" t="s">
        <v>1056</v>
      </c>
      <c r="AR216" s="15" t="s">
        <v>2873</v>
      </c>
      <c r="AS216" s="15" t="s">
        <v>1065</v>
      </c>
      <c r="AT216" s="7">
        <f>IFERROR(VLOOKUP(AS216,#REF!,2,0), )</f>
        <v>0</v>
      </c>
      <c r="AU216" s="7">
        <v>0</v>
      </c>
      <c r="AV216" s="7">
        <f>IFERROR(VLOOKUP(AU216,#REF!,2,0), )</f>
        <v>0</v>
      </c>
      <c r="AW216" s="7">
        <v>0</v>
      </c>
      <c r="AX216" s="7">
        <f>IFERROR(VLOOKUP(AW216,#REF!,2,0), )</f>
        <v>0</v>
      </c>
      <c r="AY216" s="13"/>
      <c r="AZ216" s="13"/>
      <c r="BA216" s="13"/>
      <c r="BB216" s="13"/>
      <c r="BC216" s="13"/>
      <c r="BD216" s="13">
        <v>1</v>
      </c>
      <c r="BE216" s="13"/>
      <c r="CA216" s="33">
        <v>0</v>
      </c>
      <c r="CQ216" s="5">
        <f t="shared" si="20"/>
        <v>0</v>
      </c>
      <c r="CR216" s="21">
        <f t="shared" si="17"/>
        <v>0</v>
      </c>
      <c r="CS216" s="21">
        <f t="shared" si="16"/>
        <v>0</v>
      </c>
      <c r="CT216" s="9">
        <v>44540</v>
      </c>
      <c r="CU216" s="5">
        <f t="shared" si="18"/>
        <v>485500</v>
      </c>
      <c r="CV216" s="5"/>
      <c r="CW216" s="7"/>
      <c r="DF216"/>
      <c r="DG216" s="7" t="s">
        <v>1118</v>
      </c>
      <c r="DH216" s="7" t="s">
        <v>1038</v>
      </c>
      <c r="DJ216" s="7" t="s">
        <v>1360</v>
      </c>
      <c r="DK216" s="8"/>
      <c r="DL216" s="38"/>
      <c r="DM216" s="38"/>
    </row>
    <row r="217" spans="1:119" ht="25.5" customHeight="1" x14ac:dyDescent="0.25">
      <c r="A217" s="51" t="s">
        <v>694</v>
      </c>
      <c r="B217" s="7">
        <v>2021</v>
      </c>
      <c r="C217" s="11" t="s">
        <v>2874</v>
      </c>
      <c r="D217" s="46" t="s">
        <v>2875</v>
      </c>
      <c r="E217" s="22" t="s">
        <v>2876</v>
      </c>
      <c r="G217" s="7" t="s">
        <v>1092</v>
      </c>
      <c r="H217" s="7" t="s">
        <v>1090</v>
      </c>
      <c r="I217" s="7" t="s">
        <v>1091</v>
      </c>
      <c r="J217" s="7" t="s">
        <v>2877</v>
      </c>
      <c r="K217" s="204" t="s">
        <v>2878</v>
      </c>
      <c r="L217" s="7" t="s">
        <v>3162</v>
      </c>
      <c r="M217" s="7" t="s">
        <v>1054</v>
      </c>
      <c r="N217" s="24">
        <v>900354279</v>
      </c>
      <c r="O217" s="41">
        <v>1</v>
      </c>
      <c r="P217" t="s">
        <v>1062</v>
      </c>
      <c r="Q217" s="7" t="s">
        <v>1055</v>
      </c>
      <c r="R217" s="7" t="s">
        <v>1161</v>
      </c>
      <c r="S217" s="7"/>
      <c r="T217" s="7" t="s">
        <v>1113</v>
      </c>
      <c r="U217" s="7" t="s">
        <v>1117</v>
      </c>
      <c r="V217" s="13">
        <v>80219944</v>
      </c>
      <c r="W217" s="7" t="s">
        <v>1169</v>
      </c>
      <c r="X217" s="7"/>
      <c r="Y217" s="7"/>
      <c r="Z217" s="13"/>
      <c r="AA217" s="13">
        <v>1</v>
      </c>
      <c r="AB217" s="35">
        <v>0</v>
      </c>
      <c r="AC217">
        <v>30</v>
      </c>
      <c r="AD217" s="28">
        <v>44529</v>
      </c>
      <c r="AE217" s="29">
        <v>44533</v>
      </c>
      <c r="AG217" s="9">
        <v>44563</v>
      </c>
      <c r="AH217" s="2">
        <f t="shared" si="19"/>
        <v>0</v>
      </c>
      <c r="AI217" s="33">
        <v>29390912</v>
      </c>
      <c r="AJ217" s="33"/>
      <c r="AK217" s="33"/>
      <c r="AL217" s="92" t="s">
        <v>2879</v>
      </c>
      <c r="AM217" s="2" t="s">
        <v>1083</v>
      </c>
      <c r="AN217" s="7">
        <v>730</v>
      </c>
      <c r="AO217" s="2" t="s">
        <v>2880</v>
      </c>
      <c r="AP217" s="49">
        <v>44532</v>
      </c>
      <c r="AQ217" s="7" t="s">
        <v>1056</v>
      </c>
      <c r="AR217" s="15" t="s">
        <v>2881</v>
      </c>
      <c r="AS217" s="15" t="s">
        <v>1065</v>
      </c>
      <c r="AT217" s="7">
        <f>IFERROR(VLOOKUP(AS217,#REF!,2,0), )</f>
        <v>0</v>
      </c>
      <c r="AU217" s="7">
        <v>0</v>
      </c>
      <c r="AV217" s="7">
        <f>IFERROR(VLOOKUP(AU217,#REF!,2,0), )</f>
        <v>0</v>
      </c>
      <c r="AW217" s="7">
        <v>0</v>
      </c>
      <c r="AX217" s="7">
        <f>IFERROR(VLOOKUP(AW217,#REF!,2,0), )</f>
        <v>0</v>
      </c>
      <c r="AY217" s="13"/>
      <c r="AZ217" s="13">
        <v>2</v>
      </c>
      <c r="BA217" s="13"/>
      <c r="BB217" s="13"/>
      <c r="BC217" s="13"/>
      <c r="BD217" s="13"/>
      <c r="BE217" s="13"/>
      <c r="CA217" s="33">
        <v>0</v>
      </c>
      <c r="CC217" s="15">
        <v>30</v>
      </c>
      <c r="CD217" s="49">
        <v>44198</v>
      </c>
      <c r="CH217" s="15">
        <v>0</v>
      </c>
      <c r="CI217" s="15">
        <v>30</v>
      </c>
      <c r="CJ217" s="49">
        <v>44594</v>
      </c>
      <c r="CQ217" s="5">
        <f t="shared" si="20"/>
        <v>0</v>
      </c>
      <c r="CR217" s="21">
        <f t="shared" si="17"/>
        <v>0</v>
      </c>
      <c r="CS217" s="21">
        <f t="shared" si="16"/>
        <v>60</v>
      </c>
      <c r="CT217" s="49">
        <v>44229</v>
      </c>
      <c r="CU217" s="5">
        <f t="shared" si="18"/>
        <v>29390912</v>
      </c>
      <c r="CV217" s="5"/>
      <c r="CW217" s="7"/>
      <c r="DF217"/>
      <c r="DG217" t="s">
        <v>1037</v>
      </c>
      <c r="DH217" t="s">
        <v>1037</v>
      </c>
      <c r="DJ217" s="7" t="s">
        <v>1360</v>
      </c>
      <c r="DK217" s="7" t="s">
        <v>2283</v>
      </c>
      <c r="DL217" s="37" t="s">
        <v>2882</v>
      </c>
      <c r="DM217" s="37" t="s">
        <v>2770</v>
      </c>
    </row>
    <row r="218" spans="1:119" ht="25.5" customHeight="1" x14ac:dyDescent="0.25">
      <c r="A218" s="51">
        <v>215</v>
      </c>
      <c r="B218" s="7">
        <v>2021</v>
      </c>
      <c r="C218" s="11" t="s">
        <v>2861</v>
      </c>
      <c r="D218" s="46" t="s">
        <v>2883</v>
      </c>
      <c r="E218" s="70" t="s">
        <v>892</v>
      </c>
      <c r="G218" s="7" t="s">
        <v>1092</v>
      </c>
      <c r="H218" s="7" t="s">
        <v>1090</v>
      </c>
      <c r="I218" s="7" t="s">
        <v>1091</v>
      </c>
      <c r="J218" s="7" t="s">
        <v>2884</v>
      </c>
      <c r="K218" s="204" t="s">
        <v>2885</v>
      </c>
      <c r="L218" s="7" t="s">
        <v>3163</v>
      </c>
      <c r="M218" s="7" t="s">
        <v>1054</v>
      </c>
      <c r="N218" s="24">
        <v>900219569</v>
      </c>
      <c r="O218" s="41">
        <v>5</v>
      </c>
      <c r="P218" t="s">
        <v>1062</v>
      </c>
      <c r="Q218" s="7" t="s">
        <v>1055</v>
      </c>
      <c r="R218" s="7" t="s">
        <v>1161</v>
      </c>
      <c r="S218" s="7"/>
      <c r="T218" s="7" t="s">
        <v>2886</v>
      </c>
      <c r="U218" s="7" t="s">
        <v>1117</v>
      </c>
      <c r="V218" s="13">
        <v>3009884</v>
      </c>
      <c r="W218" s="7" t="s">
        <v>2887</v>
      </c>
      <c r="X218" s="7"/>
      <c r="Y218" s="7"/>
      <c r="Z218" s="13">
        <v>2883919</v>
      </c>
      <c r="AA218" s="13">
        <v>7</v>
      </c>
      <c r="AB218" s="35">
        <v>6</v>
      </c>
      <c r="AC218" s="7"/>
      <c r="AD218" s="28">
        <v>44537</v>
      </c>
      <c r="AE218" s="29">
        <v>44537</v>
      </c>
      <c r="AG218" s="9">
        <v>44718</v>
      </c>
      <c r="AH218" s="148">
        <f t="shared" si="19"/>
        <v>26251863</v>
      </c>
      <c r="AI218" s="147">
        <v>157511178</v>
      </c>
      <c r="AJ218" s="147"/>
      <c r="AK218" s="147"/>
      <c r="AL218" s="92" t="s">
        <v>2888</v>
      </c>
      <c r="AM218" s="148" t="s">
        <v>2889</v>
      </c>
      <c r="AN218" s="7">
        <v>732</v>
      </c>
      <c r="AO218" s="148" t="s">
        <v>2890</v>
      </c>
      <c r="AP218" s="219">
        <v>44536</v>
      </c>
      <c r="AQ218" s="7" t="s">
        <v>1031</v>
      </c>
      <c r="AR218" s="217" t="s">
        <v>2891</v>
      </c>
      <c r="AS218" s="217">
        <v>2</v>
      </c>
      <c r="AT218" s="7">
        <f>IFERROR(VLOOKUP(AS218,#REF!,2,0), )</f>
        <v>0</v>
      </c>
      <c r="AU218" s="7">
        <v>38</v>
      </c>
      <c r="AV218" s="7">
        <f>IFERROR(VLOOKUP(AU218,#REF!,2,0), )</f>
        <v>0</v>
      </c>
      <c r="AW218" s="7">
        <v>2147</v>
      </c>
      <c r="AX218" s="7">
        <f>IFERROR(VLOOKUP(AW218,#REF!,2,0), )</f>
        <v>0</v>
      </c>
      <c r="AY218" s="13"/>
      <c r="AZ218" s="13">
        <v>1</v>
      </c>
      <c r="BA218" s="13"/>
      <c r="BB218" s="13"/>
      <c r="BC218" s="13"/>
      <c r="BD218" s="13"/>
      <c r="BE218" s="13"/>
      <c r="BF218" s="218"/>
      <c r="BG218" s="218"/>
      <c r="BH218" s="218"/>
      <c r="BI218" s="218"/>
      <c r="BJ218" s="218"/>
      <c r="BK218" s="218"/>
      <c r="BL218" s="218"/>
      <c r="BM218" s="218"/>
      <c r="BN218" s="218"/>
      <c r="BO218" s="218"/>
      <c r="BP218" s="148"/>
      <c r="BQ218" s="217"/>
      <c r="BR218" s="148"/>
      <c r="BS218" s="148"/>
      <c r="BT218" s="217"/>
      <c r="BU218" s="148"/>
      <c r="BV218" s="148"/>
      <c r="BW218" s="148"/>
      <c r="BX218" s="148"/>
      <c r="BY218" s="148"/>
      <c r="BZ218" s="217"/>
      <c r="CA218" s="147">
        <v>0</v>
      </c>
      <c r="CB218" s="217">
        <v>2</v>
      </c>
      <c r="CC218" s="217">
        <v>0</v>
      </c>
      <c r="CD218" s="219">
        <v>44779</v>
      </c>
      <c r="CE218" s="148"/>
      <c r="CF218" s="148"/>
      <c r="CG218" s="148"/>
      <c r="CH218" s="217"/>
      <c r="CI218" s="217"/>
      <c r="CJ218" s="219"/>
      <c r="CK218" s="148"/>
      <c r="CL218" s="148"/>
      <c r="CM218" s="148"/>
      <c r="CN218" s="148"/>
      <c r="CO218" s="217"/>
      <c r="CP218" s="219"/>
      <c r="CQ218" s="5">
        <f t="shared" si="20"/>
        <v>0</v>
      </c>
      <c r="CR218" s="21">
        <f t="shared" si="17"/>
        <v>2</v>
      </c>
      <c r="CS218" s="21">
        <f t="shared" ref="CS218:CS223" si="21">CC218+CI218+CO218</f>
        <v>0</v>
      </c>
      <c r="CT218" s="219">
        <v>44779</v>
      </c>
      <c r="CU218" s="5">
        <f t="shared" si="18"/>
        <v>157511178</v>
      </c>
      <c r="CV218" s="5"/>
      <c r="CW218" s="7"/>
      <c r="DF218"/>
      <c r="DG218" s="7" t="s">
        <v>1118</v>
      </c>
      <c r="DH218" s="7" t="s">
        <v>1038</v>
      </c>
      <c r="DJ218" s="7" t="s">
        <v>1080</v>
      </c>
      <c r="DK218" s="7" t="s">
        <v>2892</v>
      </c>
      <c r="DL218" s="37" t="s">
        <v>2893</v>
      </c>
      <c r="DM218" s="37" t="s">
        <v>2193</v>
      </c>
    </row>
    <row r="219" spans="1:119" s="16" customFormat="1" ht="25.5" customHeight="1" x14ac:dyDescent="0.25">
      <c r="A219" s="87" t="s">
        <v>695</v>
      </c>
      <c r="B219" s="8">
        <v>2021</v>
      </c>
      <c r="C219" s="81" t="s">
        <v>2894</v>
      </c>
      <c r="D219" s="84" t="s">
        <v>699</v>
      </c>
      <c r="E219" s="77" t="s">
        <v>2895</v>
      </c>
      <c r="F219" s="246"/>
      <c r="G219" s="155" t="s">
        <v>1092</v>
      </c>
      <c r="H219" s="155" t="s">
        <v>1090</v>
      </c>
      <c r="I219" s="155" t="s">
        <v>1091</v>
      </c>
      <c r="J219" s="155" t="s">
        <v>2896</v>
      </c>
      <c r="K219" s="236" t="s">
        <v>2074</v>
      </c>
      <c r="L219" s="8" t="s">
        <v>3093</v>
      </c>
      <c r="M219" s="155"/>
      <c r="N219" s="156"/>
      <c r="O219" s="157"/>
      <c r="P219" s="155"/>
      <c r="Q219" s="155"/>
      <c r="R219" s="155"/>
      <c r="S219" s="155"/>
      <c r="T219" s="155"/>
      <c r="U219" s="155"/>
      <c r="V219" s="159"/>
      <c r="W219" s="155"/>
      <c r="X219" s="155"/>
      <c r="Y219" s="155"/>
      <c r="Z219" s="159"/>
      <c r="AA219" s="159"/>
      <c r="AB219" s="160"/>
      <c r="AC219" s="155"/>
      <c r="AD219" s="161"/>
      <c r="AE219" s="162"/>
      <c r="AF219" s="155"/>
      <c r="AG219" s="155"/>
      <c r="AH219" s="52">
        <f t="shared" si="19"/>
        <v>0</v>
      </c>
      <c r="AI219" s="163"/>
      <c r="AJ219" s="163"/>
      <c r="AK219" s="163"/>
      <c r="AL219" s="92"/>
      <c r="AM219" s="163"/>
      <c r="AN219" s="155"/>
      <c r="AO219" s="163"/>
      <c r="AP219" s="163"/>
      <c r="AQ219" s="155"/>
      <c r="AR219" s="164"/>
      <c r="AS219" s="164"/>
      <c r="AT219" s="8">
        <f>IFERROR(VLOOKUP(AS219,#REF!,2,0), )</f>
        <v>0</v>
      </c>
      <c r="AU219" s="155"/>
      <c r="AV219" s="8">
        <f>IFERROR(VLOOKUP(AU219,#REF!,2,0), )</f>
        <v>0</v>
      </c>
      <c r="AW219" s="155"/>
      <c r="AX219" s="8">
        <f>IFERROR(VLOOKUP(AW219,#REF!,2,0), )</f>
        <v>0</v>
      </c>
      <c r="AY219" s="159"/>
      <c r="AZ219" s="159"/>
      <c r="BA219" s="159"/>
      <c r="BB219" s="159"/>
      <c r="BC219" s="159"/>
      <c r="BD219" s="159"/>
      <c r="BE219" s="159"/>
      <c r="BF219" s="165"/>
      <c r="BG219" s="165"/>
      <c r="BH219" s="165"/>
      <c r="BI219" s="165"/>
      <c r="BJ219" s="165"/>
      <c r="BK219" s="165"/>
      <c r="BL219" s="165"/>
      <c r="BM219" s="165"/>
      <c r="BN219" s="165"/>
      <c r="BO219" s="165"/>
      <c r="BP219" s="163"/>
      <c r="BQ219" s="164"/>
      <c r="BR219" s="163"/>
      <c r="BS219" s="163"/>
      <c r="BT219" s="164"/>
      <c r="BU219" s="163"/>
      <c r="BV219" s="163"/>
      <c r="BW219" s="163"/>
      <c r="BX219" s="163"/>
      <c r="BY219" s="163"/>
      <c r="BZ219" s="164"/>
      <c r="CA219" s="163"/>
      <c r="CB219" s="164"/>
      <c r="CC219" s="164"/>
      <c r="CD219" s="166"/>
      <c r="CE219" s="163"/>
      <c r="CF219" s="163"/>
      <c r="CG219" s="163"/>
      <c r="CH219" s="164"/>
      <c r="CI219" s="164"/>
      <c r="CJ219" s="166"/>
      <c r="CK219" s="163"/>
      <c r="CL219" s="163"/>
      <c r="CM219" s="163"/>
      <c r="CN219" s="163"/>
      <c r="CO219" s="164"/>
      <c r="CP219" s="166"/>
      <c r="CQ219" s="172">
        <f t="shared" si="20"/>
        <v>0</v>
      </c>
      <c r="CR219" s="173">
        <f t="shared" si="17"/>
        <v>0</v>
      </c>
      <c r="CS219" s="173">
        <f t="shared" si="21"/>
        <v>0</v>
      </c>
      <c r="CT219" s="169"/>
      <c r="CU219" s="172">
        <f t="shared" si="18"/>
        <v>0</v>
      </c>
      <c r="CV219" s="167"/>
      <c r="CW219" s="8"/>
      <c r="CX219" s="155"/>
      <c r="CY219" s="155"/>
      <c r="CZ219" s="170"/>
      <c r="DA219" s="170"/>
      <c r="DB219" s="170"/>
      <c r="DC219" s="170"/>
      <c r="DD219" s="170"/>
      <c r="DE219" s="170"/>
      <c r="DF219" s="155"/>
      <c r="DG219" s="155"/>
      <c r="DH219" s="155"/>
      <c r="DI219" s="155"/>
      <c r="DJ219" s="155"/>
      <c r="DK219" s="155"/>
      <c r="DL219" s="171"/>
      <c r="DM219" s="171"/>
      <c r="DN219" s="155" t="s">
        <v>699</v>
      </c>
    </row>
    <row r="220" spans="1:119" ht="25.5" customHeight="1" x14ac:dyDescent="0.25">
      <c r="A220" s="51">
        <v>217</v>
      </c>
      <c r="B220" s="7">
        <v>2021</v>
      </c>
      <c r="C220" s="11" t="s">
        <v>2897</v>
      </c>
      <c r="D220" s="46" t="s">
        <v>2898</v>
      </c>
      <c r="E220" s="70" t="s">
        <v>893</v>
      </c>
      <c r="G220" s="7" t="s">
        <v>1092</v>
      </c>
      <c r="H220" s="7" t="s">
        <v>1026</v>
      </c>
      <c r="I220" s="7" t="s">
        <v>1027</v>
      </c>
      <c r="J220" s="7" t="s">
        <v>2899</v>
      </c>
      <c r="K220" s="204" t="s">
        <v>1182</v>
      </c>
      <c r="L220" s="7" t="s">
        <v>3009</v>
      </c>
      <c r="M220" s="7" t="s">
        <v>1117</v>
      </c>
      <c r="N220" s="24">
        <v>1091370401</v>
      </c>
      <c r="O220" s="41"/>
      <c r="P220" s="16"/>
      <c r="Q220" s="7" t="s">
        <v>1029</v>
      </c>
      <c r="R220" s="8"/>
      <c r="S220" s="7"/>
      <c r="T220" s="7"/>
      <c r="U220" s="7"/>
      <c r="V220" s="13"/>
      <c r="W220" s="7"/>
      <c r="X220" s="7"/>
      <c r="Y220" s="7"/>
      <c r="Z220" s="13"/>
      <c r="AA220" s="13"/>
      <c r="AB220" s="35">
        <v>2</v>
      </c>
      <c r="AD220" s="28">
        <v>44537</v>
      </c>
      <c r="AE220" s="29">
        <v>44543</v>
      </c>
      <c r="AG220" s="9">
        <v>44604</v>
      </c>
      <c r="AH220" s="148">
        <f t="shared" si="19"/>
        <v>2200000</v>
      </c>
      <c r="AI220" s="147">
        <v>4400000</v>
      </c>
      <c r="AJ220" s="147"/>
      <c r="AK220" s="147"/>
      <c r="AL220" s="92" t="s">
        <v>2900</v>
      </c>
      <c r="AM220" s="148" t="s">
        <v>1083</v>
      </c>
      <c r="AN220" s="7">
        <v>739</v>
      </c>
      <c r="AO220" s="148" t="s">
        <v>2901</v>
      </c>
      <c r="AP220" s="219">
        <v>44540</v>
      </c>
      <c r="AQ220" s="7" t="s">
        <v>1031</v>
      </c>
      <c r="AR220" s="217" t="s">
        <v>1332</v>
      </c>
      <c r="AS220" s="217">
        <v>3</v>
      </c>
      <c r="AT220" s="7">
        <f>IFERROR(VLOOKUP(AS220,#REF!,2,0), )</f>
        <v>0</v>
      </c>
      <c r="AU220" s="7">
        <v>40</v>
      </c>
      <c r="AV220" s="7">
        <f>IFERROR(VLOOKUP(AU220,#REF!,2,0), )</f>
        <v>0</v>
      </c>
      <c r="AW220" s="7">
        <v>2162</v>
      </c>
      <c r="AX220" s="7">
        <f>IFERROR(VLOOKUP(AW220,#REF!,2,0), )</f>
        <v>0</v>
      </c>
      <c r="AY220" s="13"/>
      <c r="AZ220" s="13"/>
      <c r="BA220" s="13"/>
      <c r="BB220" s="13"/>
      <c r="BC220" s="13"/>
      <c r="BD220" s="13"/>
      <c r="BE220" s="13"/>
      <c r="BF220" s="218"/>
      <c r="BG220" s="218"/>
      <c r="BH220" s="218"/>
      <c r="BI220" s="218"/>
      <c r="BJ220" s="218"/>
      <c r="BK220" s="218"/>
      <c r="BL220" s="218"/>
      <c r="BM220" s="218"/>
      <c r="BN220" s="218"/>
      <c r="BO220" s="218"/>
      <c r="BP220" s="148"/>
      <c r="BQ220" s="217"/>
      <c r="BR220" s="148"/>
      <c r="BS220" s="148"/>
      <c r="BT220" s="217"/>
      <c r="BU220" s="148"/>
      <c r="BV220" s="148"/>
      <c r="BW220" s="148"/>
      <c r="BX220" s="148"/>
      <c r="BY220" s="148"/>
      <c r="BZ220" s="217"/>
      <c r="CA220" s="147">
        <v>0</v>
      </c>
      <c r="CB220" s="217"/>
      <c r="CC220" s="217"/>
      <c r="CD220" s="219"/>
      <c r="CE220" s="148"/>
      <c r="CF220" s="148"/>
      <c r="CG220" s="148"/>
      <c r="CH220" s="217"/>
      <c r="CI220" s="217"/>
      <c r="CJ220" s="219"/>
      <c r="CK220" s="148"/>
      <c r="CL220" s="148"/>
      <c r="CM220" s="148"/>
      <c r="CN220" s="148"/>
      <c r="CO220" s="217"/>
      <c r="CP220" s="219"/>
      <c r="CQ220" s="5">
        <f t="shared" si="20"/>
        <v>0</v>
      </c>
      <c r="CR220" s="21">
        <f t="shared" si="17"/>
        <v>0</v>
      </c>
      <c r="CS220" s="21">
        <f t="shared" si="21"/>
        <v>0</v>
      </c>
      <c r="CT220" s="9">
        <v>44604</v>
      </c>
      <c r="CU220" s="5">
        <f t="shared" si="18"/>
        <v>4400000</v>
      </c>
      <c r="CV220" s="5"/>
      <c r="CW220" s="7"/>
      <c r="DF220"/>
      <c r="DG220" s="7" t="s">
        <v>1118</v>
      </c>
      <c r="DH220" s="7" t="s">
        <v>1038</v>
      </c>
      <c r="DJ220" s="7" t="s">
        <v>1119</v>
      </c>
      <c r="DK220" s="7" t="s">
        <v>1328</v>
      </c>
      <c r="DL220" s="37" t="s">
        <v>2902</v>
      </c>
      <c r="DM220" s="37" t="s">
        <v>2903</v>
      </c>
    </row>
    <row r="221" spans="1:119" ht="25.5" customHeight="1" x14ac:dyDescent="0.25">
      <c r="A221" s="51">
        <v>218</v>
      </c>
      <c r="B221" s="7">
        <v>2021</v>
      </c>
      <c r="C221" s="11" t="s">
        <v>2904</v>
      </c>
      <c r="D221" s="46" t="s">
        <v>2905</v>
      </c>
      <c r="E221" s="70" t="s">
        <v>894</v>
      </c>
      <c r="G221" s="7" t="s">
        <v>1087</v>
      </c>
      <c r="H221" s="7" t="s">
        <v>1090</v>
      </c>
      <c r="I221" s="7" t="s">
        <v>1093</v>
      </c>
      <c r="J221" s="7" t="s">
        <v>2906</v>
      </c>
      <c r="K221" s="204" t="s">
        <v>2907</v>
      </c>
      <c r="L221" s="7" t="s">
        <v>3164</v>
      </c>
      <c r="M221" s="7" t="s">
        <v>1054</v>
      </c>
      <c r="N221" s="24">
        <v>830068850</v>
      </c>
      <c r="O221" s="41">
        <v>8</v>
      </c>
      <c r="P221" t="s">
        <v>1062</v>
      </c>
      <c r="Q221" s="7" t="s">
        <v>1055</v>
      </c>
      <c r="R221" s="7" t="s">
        <v>1161</v>
      </c>
      <c r="S221" s="7"/>
      <c r="T221" s="7" t="s">
        <v>2908</v>
      </c>
      <c r="U221" s="7" t="s">
        <v>1117</v>
      </c>
      <c r="V221" s="13">
        <v>80073777</v>
      </c>
      <c r="W221" s="7" t="s">
        <v>1167</v>
      </c>
      <c r="X221" s="7"/>
      <c r="Y221" s="7"/>
      <c r="Z221" s="13">
        <v>4672690</v>
      </c>
      <c r="AA221" s="13"/>
      <c r="AB221" s="35">
        <v>30</v>
      </c>
      <c r="AC221" s="7"/>
      <c r="AD221" s="28">
        <v>44508</v>
      </c>
      <c r="AE221" s="29">
        <v>44539</v>
      </c>
      <c r="AG221" s="9">
        <v>44569</v>
      </c>
      <c r="AH221" s="148">
        <f t="shared" si="19"/>
        <v>2954633.3333333335</v>
      </c>
      <c r="AI221" s="147">
        <v>88639000</v>
      </c>
      <c r="AJ221" s="147"/>
      <c r="AK221" s="147"/>
      <c r="AL221" s="92" t="s">
        <v>2909</v>
      </c>
      <c r="AM221" s="148" t="s">
        <v>1083</v>
      </c>
      <c r="AN221" s="7">
        <v>733</v>
      </c>
      <c r="AO221" s="148" t="s">
        <v>2910</v>
      </c>
      <c r="AP221" s="219">
        <v>44537</v>
      </c>
      <c r="AQ221" s="7" t="s">
        <v>1031</v>
      </c>
      <c r="AR221" s="217" t="s">
        <v>1483</v>
      </c>
      <c r="AS221" s="217">
        <v>1</v>
      </c>
      <c r="AT221" s="7">
        <f>IFERROR(VLOOKUP(AS221,#REF!,2,0), )</f>
        <v>0</v>
      </c>
      <c r="AU221" s="7">
        <v>12</v>
      </c>
      <c r="AV221" s="7">
        <f>IFERROR(VLOOKUP(AU221,#REF!,2,0), )</f>
        <v>0</v>
      </c>
      <c r="AW221" s="7">
        <v>2049</v>
      </c>
      <c r="AX221" s="7">
        <f>IFERROR(VLOOKUP(AW221,#REF!,2,0), )</f>
        <v>0</v>
      </c>
      <c r="AY221" s="13"/>
      <c r="AZ221" s="13">
        <v>1</v>
      </c>
      <c r="BA221" s="13"/>
      <c r="BB221" s="13">
        <v>1</v>
      </c>
      <c r="BC221" s="13"/>
      <c r="BD221" s="13">
        <v>1</v>
      </c>
      <c r="BE221" s="13"/>
      <c r="BF221" s="218"/>
      <c r="BG221" s="218"/>
      <c r="BH221" s="218"/>
      <c r="BI221" s="218">
        <v>44553</v>
      </c>
      <c r="BJ221" s="218"/>
      <c r="BK221" s="218"/>
      <c r="BL221" s="218"/>
      <c r="BM221" s="218">
        <v>44595</v>
      </c>
      <c r="BN221" s="218"/>
      <c r="BO221" s="218"/>
      <c r="BP221" s="148"/>
      <c r="BQ221" s="217"/>
      <c r="BR221" s="148"/>
      <c r="BS221" s="148"/>
      <c r="BT221" s="217"/>
      <c r="BU221" s="148"/>
      <c r="BV221" s="148"/>
      <c r="BW221" s="148"/>
      <c r="BX221" s="148"/>
      <c r="BY221" s="148"/>
      <c r="BZ221" s="217"/>
      <c r="CA221" s="147">
        <v>0</v>
      </c>
      <c r="CB221" s="217">
        <v>0</v>
      </c>
      <c r="CC221" s="217">
        <v>14</v>
      </c>
      <c r="CD221" s="219">
        <v>44634</v>
      </c>
      <c r="CE221" s="148"/>
      <c r="CF221" s="148"/>
      <c r="CG221" s="148"/>
      <c r="CH221" s="217"/>
      <c r="CI221" s="217"/>
      <c r="CJ221" s="219"/>
      <c r="CK221" s="148"/>
      <c r="CL221" s="148"/>
      <c r="CM221" s="148"/>
      <c r="CN221" s="148"/>
      <c r="CO221" s="217"/>
      <c r="CP221" s="219"/>
      <c r="CQ221" s="5">
        <f t="shared" si="20"/>
        <v>0</v>
      </c>
      <c r="CR221" s="21">
        <f t="shared" si="17"/>
        <v>0</v>
      </c>
      <c r="CS221" s="21">
        <f t="shared" si="21"/>
        <v>14</v>
      </c>
      <c r="CT221" s="219">
        <v>44634</v>
      </c>
      <c r="CU221" s="5">
        <f t="shared" si="18"/>
        <v>88639000</v>
      </c>
      <c r="CV221" s="5"/>
      <c r="CW221" s="7"/>
      <c r="DF221"/>
      <c r="DG221" s="7" t="s">
        <v>1118</v>
      </c>
      <c r="DH221" s="7" t="s">
        <v>1038</v>
      </c>
      <c r="DJ221" s="7" t="s">
        <v>698</v>
      </c>
      <c r="DK221" s="7" t="s">
        <v>2911</v>
      </c>
      <c r="DL221" s="37" t="s">
        <v>2912</v>
      </c>
      <c r="DM221" s="37" t="s">
        <v>2913</v>
      </c>
      <c r="DN221" t="s">
        <v>2914</v>
      </c>
    </row>
    <row r="222" spans="1:119" ht="25.5" customHeight="1" x14ac:dyDescent="0.25">
      <c r="A222" s="51">
        <v>219</v>
      </c>
      <c r="B222" s="7">
        <v>2021</v>
      </c>
      <c r="C222" s="11" t="s">
        <v>2915</v>
      </c>
      <c r="D222" s="46" t="s">
        <v>2916</v>
      </c>
      <c r="E222" s="70" t="s">
        <v>895</v>
      </c>
      <c r="G222" s="7" t="s">
        <v>1092</v>
      </c>
      <c r="H222" s="7" t="s">
        <v>1090</v>
      </c>
      <c r="I222" s="7" t="s">
        <v>1091</v>
      </c>
      <c r="J222" s="7" t="s">
        <v>2917</v>
      </c>
      <c r="K222" s="204" t="s">
        <v>2918</v>
      </c>
      <c r="L222" s="7" t="s">
        <v>3165</v>
      </c>
      <c r="M222" s="7" t="s">
        <v>1117</v>
      </c>
      <c r="N222" s="24">
        <v>7555234</v>
      </c>
      <c r="O222" s="41"/>
      <c r="P222" t="s">
        <v>1183</v>
      </c>
      <c r="Q222" s="7" t="s">
        <v>1029</v>
      </c>
      <c r="R222" s="7"/>
      <c r="S222" s="7"/>
      <c r="T222" s="7"/>
      <c r="U222" s="7"/>
      <c r="V222" s="13"/>
      <c r="W222" s="7"/>
      <c r="X222" s="7"/>
      <c r="Y222" s="7"/>
      <c r="Z222" s="13"/>
      <c r="AA222" s="13"/>
      <c r="AB222" s="35">
        <v>1</v>
      </c>
      <c r="AD222" s="28">
        <v>44539</v>
      </c>
      <c r="AE222" s="29">
        <v>44540</v>
      </c>
      <c r="AG222" s="9">
        <v>44571</v>
      </c>
      <c r="AH222" s="148">
        <f t="shared" si="19"/>
        <v>16170000</v>
      </c>
      <c r="AI222" s="147">
        <v>16170000</v>
      </c>
      <c r="AJ222" s="147"/>
      <c r="AK222" s="147"/>
      <c r="AL222" s="92" t="s">
        <v>2919</v>
      </c>
      <c r="AM222" s="148" t="s">
        <v>1036</v>
      </c>
      <c r="AN222" s="7">
        <v>738</v>
      </c>
      <c r="AO222" s="148" t="s">
        <v>2920</v>
      </c>
      <c r="AP222" s="219">
        <v>44540</v>
      </c>
      <c r="AQ222" s="7" t="s">
        <v>1031</v>
      </c>
      <c r="AR222" s="217" t="s">
        <v>1590</v>
      </c>
      <c r="AS222" s="217">
        <v>5</v>
      </c>
      <c r="AT222" s="7">
        <f>IFERROR(VLOOKUP(AS222,#REF!,2,0), )</f>
        <v>0</v>
      </c>
      <c r="AU222" s="7">
        <v>55</v>
      </c>
      <c r="AV222" s="7">
        <f>IFERROR(VLOOKUP(AU222,#REF!,2,0), )</f>
        <v>0</v>
      </c>
      <c r="AW222" s="7">
        <v>2158</v>
      </c>
      <c r="AX222" s="7">
        <f>IFERROR(VLOOKUP(AW222,#REF!,2,0), )</f>
        <v>0</v>
      </c>
      <c r="AY222" s="13"/>
      <c r="AZ222" s="13"/>
      <c r="BA222" s="13"/>
      <c r="BB222" s="13"/>
      <c r="BC222" s="13"/>
      <c r="BD222" s="13"/>
      <c r="BE222" s="13"/>
      <c r="BF222" s="218"/>
      <c r="BG222" s="218"/>
      <c r="BH222" s="218"/>
      <c r="BI222" s="218"/>
      <c r="BJ222" s="218"/>
      <c r="BK222" s="218"/>
      <c r="BL222" s="218"/>
      <c r="BM222" s="218"/>
      <c r="BN222" s="218"/>
      <c r="BO222" s="218"/>
      <c r="BP222" s="148"/>
      <c r="BQ222" s="217"/>
      <c r="BR222" s="148"/>
      <c r="BS222" s="148"/>
      <c r="BT222" s="217"/>
      <c r="BU222" s="148"/>
      <c r="BV222" s="148"/>
      <c r="BW222" s="148"/>
      <c r="BX222" s="148"/>
      <c r="BY222" s="148"/>
      <c r="BZ222" s="217"/>
      <c r="CA222" s="147">
        <v>0</v>
      </c>
      <c r="CB222" s="217"/>
      <c r="CC222" s="217"/>
      <c r="CD222" s="219"/>
      <c r="CE222" s="148"/>
      <c r="CF222" s="148"/>
      <c r="CG222" s="148"/>
      <c r="CH222" s="217"/>
      <c r="CI222" s="217"/>
      <c r="CJ222" s="219"/>
      <c r="CK222" s="148"/>
      <c r="CL222" s="148"/>
      <c r="CM222" s="148"/>
      <c r="CN222" s="148"/>
      <c r="CO222" s="217"/>
      <c r="CP222" s="219"/>
      <c r="CQ222" s="5">
        <f t="shared" si="20"/>
        <v>0</v>
      </c>
      <c r="CR222" s="21">
        <f t="shared" si="17"/>
        <v>0</v>
      </c>
      <c r="CS222" s="21">
        <f t="shared" si="21"/>
        <v>0</v>
      </c>
      <c r="CT222" s="232">
        <v>44571</v>
      </c>
      <c r="CU222" s="5">
        <f t="shared" si="18"/>
        <v>16170000</v>
      </c>
      <c r="CV222" s="5"/>
      <c r="CW222" s="7"/>
      <c r="DF222"/>
      <c r="DG222" s="7" t="s">
        <v>1118</v>
      </c>
      <c r="DH222" s="7" t="s">
        <v>1038</v>
      </c>
      <c r="DJ222" s="7" t="s">
        <v>1204</v>
      </c>
      <c r="DK222" s="7" t="s">
        <v>1139</v>
      </c>
      <c r="DL222" s="37" t="s">
        <v>2921</v>
      </c>
      <c r="DM222" s="37" t="s">
        <v>1137</v>
      </c>
    </row>
    <row r="223" spans="1:119" ht="25.5" customHeight="1" x14ac:dyDescent="0.25">
      <c r="A223" s="51">
        <v>220</v>
      </c>
      <c r="B223" s="7">
        <v>2021</v>
      </c>
      <c r="C223" s="11" t="s">
        <v>2922</v>
      </c>
      <c r="D223" s="46" t="s">
        <v>2923</v>
      </c>
      <c r="E223" s="70" t="s">
        <v>896</v>
      </c>
      <c r="G223" s="7" t="s">
        <v>1087</v>
      </c>
      <c r="H223" s="7" t="s">
        <v>1090</v>
      </c>
      <c r="I223" s="7" t="s">
        <v>1093</v>
      </c>
      <c r="J223" s="7" t="s">
        <v>2924</v>
      </c>
      <c r="K223" s="204" t="s">
        <v>2925</v>
      </c>
      <c r="L223" s="7" t="s">
        <v>3166</v>
      </c>
      <c r="M223" s="7" t="s">
        <v>1054</v>
      </c>
      <c r="N223" s="24">
        <v>900235103</v>
      </c>
      <c r="O223" s="41">
        <v>5</v>
      </c>
      <c r="P223" t="s">
        <v>1062</v>
      </c>
      <c r="Q223" s="7" t="s">
        <v>1055</v>
      </c>
      <c r="R223" s="7" t="s">
        <v>1161</v>
      </c>
      <c r="S223" s="7"/>
      <c r="T223" s="7" t="s">
        <v>2926</v>
      </c>
      <c r="U223" s="7" t="s">
        <v>1117</v>
      </c>
      <c r="V223" s="13">
        <v>52702913</v>
      </c>
      <c r="W223" s="7" t="s">
        <v>1169</v>
      </c>
      <c r="X223" s="7"/>
      <c r="Y223" s="7"/>
      <c r="Z223" s="13">
        <v>4813284</v>
      </c>
      <c r="AA223" s="13"/>
      <c r="AB223" s="35">
        <v>3</v>
      </c>
      <c r="AC223" s="7"/>
      <c r="AD223" s="28">
        <v>44544</v>
      </c>
      <c r="AE223" s="29">
        <v>44601</v>
      </c>
      <c r="AG223" s="9">
        <v>44690</v>
      </c>
      <c r="AH223" s="148">
        <f t="shared" si="19"/>
        <v>107697532.66666667</v>
      </c>
      <c r="AI223" s="147">
        <v>323092598</v>
      </c>
      <c r="AJ223" s="147"/>
      <c r="AK223" s="147"/>
      <c r="AL223" s="92" t="s">
        <v>2927</v>
      </c>
      <c r="AM223" s="148" t="s">
        <v>1083</v>
      </c>
      <c r="AN223" s="7">
        <v>748</v>
      </c>
      <c r="AO223" s="148" t="s">
        <v>2928</v>
      </c>
      <c r="AP223" s="219">
        <v>44547</v>
      </c>
      <c r="AQ223" s="7" t="s">
        <v>1031</v>
      </c>
      <c r="AR223" s="217" t="s">
        <v>2929</v>
      </c>
      <c r="AS223" s="217">
        <v>3</v>
      </c>
      <c r="AT223" s="7">
        <f>IFERROR(VLOOKUP(AS223,#REF!,2,0), )</f>
        <v>0</v>
      </c>
      <c r="AU223" s="7">
        <v>48</v>
      </c>
      <c r="AV223" s="7">
        <f>IFERROR(VLOOKUP(AU223,#REF!,2,0), )</f>
        <v>0</v>
      </c>
      <c r="AW223" s="7">
        <v>2148</v>
      </c>
      <c r="AX223" s="7">
        <f>IFERROR(VLOOKUP(AW223,#REF!,2,0), )</f>
        <v>0</v>
      </c>
      <c r="AY223" s="13"/>
      <c r="AZ223" s="13"/>
      <c r="BA223" s="13"/>
      <c r="BB223" s="13"/>
      <c r="BC223" s="13"/>
      <c r="BD223" s="13"/>
      <c r="BE223" s="13"/>
      <c r="BF223" s="218"/>
      <c r="BG223" s="218"/>
      <c r="BH223" s="218"/>
      <c r="BI223" s="218"/>
      <c r="BJ223" s="218"/>
      <c r="BK223" s="218"/>
      <c r="BL223" s="218"/>
      <c r="BM223" s="218"/>
      <c r="BN223" s="218"/>
      <c r="BO223" s="218"/>
      <c r="BP223" s="148"/>
      <c r="BQ223" s="217"/>
      <c r="BR223" s="148"/>
      <c r="BS223" s="148"/>
      <c r="BT223" s="217"/>
      <c r="BU223" s="148"/>
      <c r="BV223" s="148"/>
      <c r="BW223" s="148"/>
      <c r="BX223" s="148"/>
      <c r="BY223" s="148"/>
      <c r="BZ223" s="217"/>
      <c r="CA223" s="147">
        <v>0</v>
      </c>
      <c r="CB223" s="217"/>
      <c r="CC223" s="217"/>
      <c r="CD223" s="219"/>
      <c r="CE223" s="148"/>
      <c r="CF223" s="148"/>
      <c r="CG223" s="148"/>
      <c r="CH223" s="217"/>
      <c r="CI223" s="217"/>
      <c r="CJ223" s="219"/>
      <c r="CK223" s="148"/>
      <c r="CL223" s="148"/>
      <c r="CM223" s="148"/>
      <c r="CN223" s="148"/>
      <c r="CO223" s="217"/>
      <c r="CP223" s="219"/>
      <c r="CQ223" s="5">
        <f t="shared" si="20"/>
        <v>0</v>
      </c>
      <c r="CR223" s="21">
        <f t="shared" si="17"/>
        <v>0</v>
      </c>
      <c r="CS223" s="21">
        <f t="shared" si="21"/>
        <v>0</v>
      </c>
      <c r="CT223" s="9">
        <v>44690</v>
      </c>
      <c r="CU223" s="5">
        <f t="shared" si="18"/>
        <v>323092598</v>
      </c>
      <c r="CV223" s="5"/>
      <c r="CW223" s="7"/>
      <c r="DF223"/>
      <c r="DG223" s="7" t="s">
        <v>1118</v>
      </c>
      <c r="DH223" s="7" t="s">
        <v>1038</v>
      </c>
      <c r="DJ223" s="7" t="s">
        <v>698</v>
      </c>
      <c r="DK223" s="7" t="s">
        <v>2930</v>
      </c>
      <c r="DL223" s="37" t="s">
        <v>2931</v>
      </c>
      <c r="DM223" s="37" t="s">
        <v>2193</v>
      </c>
    </row>
    <row r="224" spans="1:119" ht="25.5" customHeight="1" x14ac:dyDescent="0.25">
      <c r="A224" s="51">
        <v>221</v>
      </c>
      <c r="B224" s="7">
        <v>2021</v>
      </c>
      <c r="C224" s="11" t="s">
        <v>2932</v>
      </c>
      <c r="D224" s="46" t="s">
        <v>2933</v>
      </c>
      <c r="E224" s="90" t="s">
        <v>897</v>
      </c>
      <c r="G224" s="7" t="s">
        <v>1092</v>
      </c>
      <c r="H224" s="7" t="s">
        <v>1090</v>
      </c>
      <c r="I224" s="7" t="s">
        <v>1091</v>
      </c>
      <c r="J224" s="7" t="s">
        <v>2934</v>
      </c>
      <c r="K224" s="204" t="s">
        <v>2935</v>
      </c>
      <c r="L224" s="7" t="s">
        <v>3167</v>
      </c>
      <c r="M224" s="7" t="s">
        <v>1054</v>
      </c>
      <c r="N224" s="24">
        <v>900094963</v>
      </c>
      <c r="O224" s="41">
        <v>5</v>
      </c>
      <c r="P224" t="s">
        <v>1062</v>
      </c>
      <c r="Q224" s="7" t="s">
        <v>1055</v>
      </c>
      <c r="R224" s="7" t="s">
        <v>1161</v>
      </c>
      <c r="S224" s="7"/>
      <c r="T224" s="7" t="s">
        <v>2936</v>
      </c>
      <c r="U224" s="7" t="s">
        <v>1117</v>
      </c>
      <c r="V224" s="13">
        <v>53051978</v>
      </c>
      <c r="W224" s="7" t="s">
        <v>2937</v>
      </c>
      <c r="X224" s="7"/>
      <c r="Y224" s="7"/>
      <c r="Z224" s="13">
        <v>9261146</v>
      </c>
      <c r="AA224" s="13"/>
      <c r="AB224" s="35">
        <v>5</v>
      </c>
      <c r="AD224" s="28">
        <v>44545</v>
      </c>
      <c r="AE224" s="29">
        <v>44601</v>
      </c>
      <c r="AG224" s="9">
        <v>44750</v>
      </c>
      <c r="AH224" s="148">
        <f t="shared" si="19"/>
        <v>91237053.799999997</v>
      </c>
      <c r="AI224" s="147">
        <v>456185269</v>
      </c>
      <c r="AJ224" s="147"/>
      <c r="AK224" s="147"/>
      <c r="AL224" s="92">
        <v>101178438</v>
      </c>
      <c r="AM224" s="148" t="s">
        <v>1083</v>
      </c>
      <c r="AN224" s="7">
        <v>754</v>
      </c>
      <c r="AO224" s="148" t="s">
        <v>2938</v>
      </c>
      <c r="AP224" s="219">
        <v>44552</v>
      </c>
      <c r="AQ224" s="7" t="s">
        <v>1031</v>
      </c>
      <c r="AR224" s="217" t="s">
        <v>1332</v>
      </c>
      <c r="AS224" s="217">
        <v>3</v>
      </c>
      <c r="AT224" s="7">
        <f>IFERROR(VLOOKUP(AS224,#REF!,2,0), )</f>
        <v>0</v>
      </c>
      <c r="AU224" s="7">
        <v>40</v>
      </c>
      <c r="AV224" s="7">
        <f>IFERROR(VLOOKUP(AU224,#REF!,2,0), )</f>
        <v>0</v>
      </c>
      <c r="AW224" s="7">
        <v>2162</v>
      </c>
      <c r="AX224" s="7">
        <f>IFERROR(VLOOKUP(AW224,#REF!,2,0), )</f>
        <v>0</v>
      </c>
      <c r="AY224" s="13"/>
      <c r="AZ224" s="13">
        <v>2</v>
      </c>
      <c r="BA224" s="13"/>
      <c r="BB224" s="13">
        <v>2</v>
      </c>
      <c r="BC224" s="13"/>
      <c r="BD224" s="13"/>
      <c r="BE224" s="13"/>
      <c r="BF224" s="218"/>
      <c r="BG224" s="218"/>
      <c r="BH224" s="218"/>
      <c r="BI224" s="218">
        <v>44721</v>
      </c>
      <c r="BJ224" s="218">
        <v>44816</v>
      </c>
      <c r="BK224" s="218"/>
      <c r="BL224" s="218"/>
      <c r="BM224" s="218">
        <v>44753</v>
      </c>
      <c r="BN224" s="218">
        <v>44830</v>
      </c>
      <c r="BO224" s="218"/>
      <c r="BP224" s="148"/>
      <c r="BQ224" s="217"/>
      <c r="BR224" s="148"/>
      <c r="BS224" s="148"/>
      <c r="BT224" s="217"/>
      <c r="BU224" s="148"/>
      <c r="BV224" s="148"/>
      <c r="BW224" s="148"/>
      <c r="BX224" s="148"/>
      <c r="BY224" s="148"/>
      <c r="BZ224" s="217"/>
      <c r="CA224" s="147">
        <v>0</v>
      </c>
      <c r="CB224" s="217">
        <v>1</v>
      </c>
      <c r="CC224" s="217">
        <v>2</v>
      </c>
      <c r="CD224" s="219">
        <v>44816</v>
      </c>
      <c r="CE224" s="148"/>
      <c r="CF224" s="148"/>
      <c r="CG224" s="148"/>
      <c r="CH224" s="217"/>
      <c r="CI224" s="217">
        <v>6</v>
      </c>
      <c r="CJ224" s="219">
        <v>44837</v>
      </c>
      <c r="CK224" s="148"/>
      <c r="CL224" s="148"/>
      <c r="CM224" s="148"/>
      <c r="CN224" s="148"/>
      <c r="CO224" s="217"/>
      <c r="CP224" s="219"/>
      <c r="CQ224" s="5">
        <f t="shared" si="20"/>
        <v>0</v>
      </c>
      <c r="CR224" s="21">
        <v>1</v>
      </c>
      <c r="CS224" s="21">
        <v>2</v>
      </c>
      <c r="CT224" s="232">
        <v>44837</v>
      </c>
      <c r="CU224" s="5">
        <f t="shared" si="18"/>
        <v>456185269</v>
      </c>
      <c r="CV224" s="5"/>
      <c r="CW224" s="7"/>
      <c r="DF224"/>
      <c r="DG224" s="7" t="s">
        <v>1118</v>
      </c>
      <c r="DH224" s="7" t="s">
        <v>1038</v>
      </c>
      <c r="DJ224" s="7" t="s">
        <v>698</v>
      </c>
      <c r="DK224" s="7" t="s">
        <v>2939</v>
      </c>
      <c r="DL224" s="37" t="s">
        <v>2940</v>
      </c>
      <c r="DM224" s="37" t="s">
        <v>1137</v>
      </c>
    </row>
    <row r="225" spans="1:118" ht="25.5" customHeight="1" x14ac:dyDescent="0.25">
      <c r="A225" s="51" t="s">
        <v>697</v>
      </c>
      <c r="B225" s="7">
        <v>2021</v>
      </c>
      <c r="C225" s="11" t="s">
        <v>2941</v>
      </c>
      <c r="D225" s="46" t="s">
        <v>2942</v>
      </c>
      <c r="E225" s="22" t="s">
        <v>2943</v>
      </c>
      <c r="G225" s="7" t="s">
        <v>1087</v>
      </c>
      <c r="H225" s="7" t="s">
        <v>1064</v>
      </c>
      <c r="I225" s="7" t="s">
        <v>1053</v>
      </c>
      <c r="J225" s="7" t="s">
        <v>2944</v>
      </c>
      <c r="K225" s="204" t="s">
        <v>2945</v>
      </c>
      <c r="L225" s="7" t="s">
        <v>3168</v>
      </c>
      <c r="M225" s="7" t="s">
        <v>1117</v>
      </c>
      <c r="N225" s="24">
        <v>79040169</v>
      </c>
      <c r="O225" s="41"/>
      <c r="P225" t="s">
        <v>1062</v>
      </c>
      <c r="Q225" s="7" t="s">
        <v>1029</v>
      </c>
      <c r="R225" s="7" t="s">
        <v>1161</v>
      </c>
      <c r="S225" s="7"/>
      <c r="T225" s="7" t="s">
        <v>2945</v>
      </c>
      <c r="U225" s="7" t="s">
        <v>1117</v>
      </c>
      <c r="V225" s="24">
        <v>79040169</v>
      </c>
      <c r="W225" s="7" t="s">
        <v>2946</v>
      </c>
      <c r="X225" s="7"/>
      <c r="Y225" s="7"/>
      <c r="Z225" s="13">
        <v>3228539709</v>
      </c>
      <c r="AA225" s="13">
        <v>5</v>
      </c>
      <c r="AB225" s="35">
        <v>0</v>
      </c>
      <c r="AC225">
        <v>15</v>
      </c>
      <c r="AD225" s="28">
        <v>44559</v>
      </c>
      <c r="AE225" s="29">
        <v>44606</v>
      </c>
      <c r="AG225" s="9">
        <v>44617</v>
      </c>
      <c r="AH225" s="148">
        <f t="shared" si="19"/>
        <v>0</v>
      </c>
      <c r="AI225" s="147">
        <v>2495300</v>
      </c>
      <c r="AJ225" s="147"/>
      <c r="AK225" s="147"/>
      <c r="AL225" s="92"/>
      <c r="AM225" s="223"/>
      <c r="AN225" s="7">
        <v>781</v>
      </c>
      <c r="AO225" s="148" t="s">
        <v>2947</v>
      </c>
      <c r="AP225" s="219">
        <v>44560</v>
      </c>
      <c r="AQ225" s="7" t="s">
        <v>1056</v>
      </c>
      <c r="AR225" s="217" t="s">
        <v>2948</v>
      </c>
      <c r="AS225" s="217" t="s">
        <v>1065</v>
      </c>
      <c r="AT225" s="7">
        <f>IFERROR(VLOOKUP(AS225,#REF!,2,0), )</f>
        <v>0</v>
      </c>
      <c r="AU225" s="7">
        <v>0</v>
      </c>
      <c r="AV225" s="7">
        <f>IFERROR(VLOOKUP(AU225,#REF!,2,0), )</f>
        <v>0</v>
      </c>
      <c r="AW225" s="7">
        <v>0</v>
      </c>
      <c r="AX225" s="7">
        <f>IFERROR(VLOOKUP(AW225,#REF!,2,0), )</f>
        <v>0</v>
      </c>
      <c r="AY225" s="13"/>
      <c r="AZ225" s="13"/>
      <c r="BA225" s="13"/>
      <c r="BB225" s="13"/>
      <c r="BC225" s="13"/>
      <c r="BD225" s="13"/>
      <c r="BE225" s="13"/>
      <c r="BF225" s="218"/>
      <c r="BG225" s="218"/>
      <c r="BH225" s="218"/>
      <c r="BI225" s="218"/>
      <c r="BJ225" s="218"/>
      <c r="BK225" s="218"/>
      <c r="BL225" s="218"/>
      <c r="BM225" s="218"/>
      <c r="BN225" s="218"/>
      <c r="BO225" s="218"/>
      <c r="BP225" s="148"/>
      <c r="BQ225" s="217"/>
      <c r="BR225" s="148"/>
      <c r="BS225" s="148"/>
      <c r="BT225" s="217"/>
      <c r="BU225" s="148"/>
      <c r="BV225" s="148"/>
      <c r="BW225" s="148"/>
      <c r="BX225" s="148"/>
      <c r="BY225" s="148"/>
      <c r="BZ225" s="217"/>
      <c r="CA225" s="147">
        <v>0</v>
      </c>
      <c r="CB225" s="217"/>
      <c r="CC225" s="217"/>
      <c r="CD225" s="219"/>
      <c r="CE225" s="148"/>
      <c r="CF225" s="148"/>
      <c r="CG225" s="148">
        <v>0</v>
      </c>
      <c r="CH225" s="217"/>
      <c r="CI225" s="217"/>
      <c r="CJ225" s="219"/>
      <c r="CK225" s="148"/>
      <c r="CL225" s="148"/>
      <c r="CM225" s="148">
        <v>0</v>
      </c>
      <c r="CN225" s="148"/>
      <c r="CO225" s="217"/>
      <c r="CP225" s="219"/>
      <c r="CQ225" s="5">
        <f t="shared" si="20"/>
        <v>0</v>
      </c>
      <c r="CR225" s="21">
        <f t="shared" ref="CR225:CS232" si="22">CB225+CH225+CN225</f>
        <v>0</v>
      </c>
      <c r="CS225" s="21">
        <f t="shared" si="22"/>
        <v>0</v>
      </c>
      <c r="CT225" s="9">
        <v>44617</v>
      </c>
      <c r="CU225" s="5">
        <f t="shared" si="18"/>
        <v>2495300</v>
      </c>
      <c r="CV225" s="5"/>
      <c r="CW225" s="7"/>
      <c r="DF225"/>
      <c r="DG225" s="7" t="s">
        <v>1118</v>
      </c>
      <c r="DH225" s="7" t="s">
        <v>1038</v>
      </c>
      <c r="DJ225" s="7" t="s">
        <v>1119</v>
      </c>
      <c r="DK225" s="7" t="s">
        <v>2526</v>
      </c>
      <c r="DL225" s="37" t="s">
        <v>2949</v>
      </c>
      <c r="DM225" s="37" t="s">
        <v>2950</v>
      </c>
    </row>
    <row r="226" spans="1:118" ht="25.5" customHeight="1" x14ac:dyDescent="0.25">
      <c r="A226" s="51">
        <v>223</v>
      </c>
      <c r="B226" s="7">
        <v>2021</v>
      </c>
      <c r="C226" s="11" t="s">
        <v>2951</v>
      </c>
      <c r="D226" s="46" t="s">
        <v>2952</v>
      </c>
      <c r="E226" s="90" t="s">
        <v>898</v>
      </c>
      <c r="G226" s="7" t="s">
        <v>1092</v>
      </c>
      <c r="H226" s="7" t="s">
        <v>1026</v>
      </c>
      <c r="I226" s="7" t="s">
        <v>1027</v>
      </c>
      <c r="J226" s="7" t="s">
        <v>2953</v>
      </c>
      <c r="K226" s="204" t="s">
        <v>2473</v>
      </c>
      <c r="L226" s="7" t="s">
        <v>3127</v>
      </c>
      <c r="M226" s="7" t="s">
        <v>1054</v>
      </c>
      <c r="N226" s="24">
        <v>860008582</v>
      </c>
      <c r="O226" s="41">
        <v>1</v>
      </c>
      <c r="P226" t="s">
        <v>1062</v>
      </c>
      <c r="Q226" s="7" t="s">
        <v>1055</v>
      </c>
      <c r="R226" s="7" t="s">
        <v>1161</v>
      </c>
      <c r="S226" s="7"/>
      <c r="T226" s="7" t="s">
        <v>2954</v>
      </c>
      <c r="U226" s="7" t="s">
        <v>1117</v>
      </c>
      <c r="V226" s="13">
        <v>3229447</v>
      </c>
      <c r="W226" s="7" t="s">
        <v>2937</v>
      </c>
      <c r="X226" s="7"/>
      <c r="Y226" s="7"/>
      <c r="Z226" s="13">
        <v>5550520</v>
      </c>
      <c r="AA226" s="13"/>
      <c r="AB226" s="35">
        <v>6.66</v>
      </c>
      <c r="AC226" s="7"/>
      <c r="AD226" s="28">
        <v>44554</v>
      </c>
      <c r="AE226" s="29">
        <v>44561</v>
      </c>
      <c r="AG226" s="9">
        <v>44914</v>
      </c>
      <c r="AH226" s="148">
        <f t="shared" si="19"/>
        <v>143353903.9039039</v>
      </c>
      <c r="AI226" s="147">
        <v>954737000</v>
      </c>
      <c r="AJ226" s="147"/>
      <c r="AK226" s="147"/>
      <c r="AL226" s="92" t="s">
        <v>2955</v>
      </c>
      <c r="AM226" s="148" t="s">
        <v>1083</v>
      </c>
      <c r="AN226" s="7">
        <v>744</v>
      </c>
      <c r="AO226" s="148" t="s">
        <v>2956</v>
      </c>
      <c r="AP226" s="219">
        <v>44556</v>
      </c>
      <c r="AQ226" s="7" t="s">
        <v>1031</v>
      </c>
      <c r="AR226" s="217" t="s">
        <v>1359</v>
      </c>
      <c r="AS226" s="217">
        <v>5</v>
      </c>
      <c r="AT226" s="7">
        <f>IFERROR(VLOOKUP(AS226,#REF!,2,0), )</f>
        <v>0</v>
      </c>
      <c r="AU226" s="7">
        <v>57</v>
      </c>
      <c r="AV226" s="7">
        <f>IFERROR(VLOOKUP(AU226,#REF!,2,0), )</f>
        <v>0</v>
      </c>
      <c r="AW226" s="7">
        <v>2169</v>
      </c>
      <c r="AX226" s="7">
        <f>IFERROR(VLOOKUP(AW226,#REF!,2,0), )</f>
        <v>0</v>
      </c>
      <c r="AY226" s="13"/>
      <c r="AZ226" s="13">
        <v>1</v>
      </c>
      <c r="BA226" s="13"/>
      <c r="BB226" s="13">
        <v>1</v>
      </c>
      <c r="BC226" s="13"/>
      <c r="BD226" s="13"/>
      <c r="BE226" s="13"/>
      <c r="BF226" s="218"/>
      <c r="BG226" s="218"/>
      <c r="BH226" s="218"/>
      <c r="BI226" s="218">
        <v>44677</v>
      </c>
      <c r="BJ226" s="218"/>
      <c r="BK226" s="218"/>
      <c r="BL226" s="218"/>
      <c r="BM226" s="218">
        <v>44692</v>
      </c>
      <c r="BN226" s="218"/>
      <c r="BO226" s="218"/>
      <c r="BP226" s="148"/>
      <c r="BQ226" s="217"/>
      <c r="BR226" s="148"/>
      <c r="BS226" s="148"/>
      <c r="BT226" s="217"/>
      <c r="BU226" s="148"/>
      <c r="BV226" s="148"/>
      <c r="BW226" s="148"/>
      <c r="BX226" s="148"/>
      <c r="BY226" s="148"/>
      <c r="BZ226" s="217"/>
      <c r="CA226" s="147">
        <v>0</v>
      </c>
      <c r="CB226" s="217"/>
      <c r="CC226" s="217">
        <v>20</v>
      </c>
      <c r="CD226" s="219">
        <v>44808</v>
      </c>
      <c r="CE226" s="148"/>
      <c r="CF226" s="148"/>
      <c r="CG226" s="148"/>
      <c r="CH226" s="217"/>
      <c r="CI226" s="217"/>
      <c r="CJ226" s="219"/>
      <c r="CK226" s="148"/>
      <c r="CL226" s="148"/>
      <c r="CM226" s="148"/>
      <c r="CN226" s="148"/>
      <c r="CO226" s="217"/>
      <c r="CP226" s="219"/>
      <c r="CQ226" s="5">
        <f t="shared" si="20"/>
        <v>0</v>
      </c>
      <c r="CR226" s="21">
        <f t="shared" si="22"/>
        <v>0</v>
      </c>
      <c r="CS226" s="21">
        <f t="shared" si="22"/>
        <v>20</v>
      </c>
      <c r="CT226" s="232">
        <v>44808</v>
      </c>
      <c r="CU226" s="5">
        <f t="shared" si="18"/>
        <v>954737000</v>
      </c>
      <c r="CV226" s="5"/>
      <c r="CW226" s="7"/>
      <c r="DF226"/>
      <c r="DG226" s="7" t="s">
        <v>1118</v>
      </c>
      <c r="DH226" s="7" t="s">
        <v>1038</v>
      </c>
      <c r="DJ226" s="7" t="s">
        <v>1080</v>
      </c>
      <c r="DK226" s="7" t="s">
        <v>2957</v>
      </c>
      <c r="DL226" s="37" t="s">
        <v>2958</v>
      </c>
      <c r="DM226" s="37" t="s">
        <v>2959</v>
      </c>
    </row>
    <row r="227" spans="1:118" ht="25.5" customHeight="1" x14ac:dyDescent="0.25">
      <c r="A227" s="51">
        <v>224</v>
      </c>
      <c r="B227" s="7">
        <v>2021</v>
      </c>
      <c r="C227" s="11" t="s">
        <v>2960</v>
      </c>
      <c r="D227" s="46" t="s">
        <v>2961</v>
      </c>
      <c r="E227" s="146" t="s">
        <v>899</v>
      </c>
      <c r="G227" s="7" t="s">
        <v>1098</v>
      </c>
      <c r="H227" s="7" t="s">
        <v>1099</v>
      </c>
      <c r="I227" s="7" t="s">
        <v>1053</v>
      </c>
      <c r="J227" s="212" t="s">
        <v>2962</v>
      </c>
      <c r="K227" s="204" t="s">
        <v>2963</v>
      </c>
      <c r="L227" s="7" t="s">
        <v>3169</v>
      </c>
      <c r="M227" s="7" t="s">
        <v>1054</v>
      </c>
      <c r="N227" s="24">
        <v>901552614</v>
      </c>
      <c r="O227" s="41">
        <v>9</v>
      </c>
      <c r="P227" t="s">
        <v>1062</v>
      </c>
      <c r="Q227" s="7" t="s">
        <v>1055</v>
      </c>
      <c r="R227" s="7" t="s">
        <v>1161</v>
      </c>
      <c r="S227" s="7"/>
      <c r="T227" s="7" t="s">
        <v>2964</v>
      </c>
      <c r="U227" s="7" t="s">
        <v>1117</v>
      </c>
      <c r="V227" s="13">
        <v>79914574</v>
      </c>
      <c r="W227" s="7" t="s">
        <v>2965</v>
      </c>
      <c r="X227" s="7"/>
      <c r="Y227" s="7"/>
      <c r="Z227" s="13">
        <v>9372004</v>
      </c>
      <c r="AA227" s="13"/>
      <c r="AB227" s="35">
        <v>3</v>
      </c>
      <c r="AD227" s="28">
        <v>44553</v>
      </c>
      <c r="AE227" s="29">
        <v>44594</v>
      </c>
      <c r="AG227" s="9">
        <v>44682</v>
      </c>
      <c r="AH227" s="148">
        <f t="shared" si="19"/>
        <v>344979774</v>
      </c>
      <c r="AI227" s="147">
        <v>1034939322</v>
      </c>
      <c r="AJ227" s="147"/>
      <c r="AK227" s="147"/>
      <c r="AL227" s="92" t="s">
        <v>2966</v>
      </c>
      <c r="AM227" s="148" t="s">
        <v>1036</v>
      </c>
      <c r="AN227" s="7">
        <v>601</v>
      </c>
      <c r="AO227" s="148" t="s">
        <v>2967</v>
      </c>
      <c r="AP227" s="219">
        <v>44683</v>
      </c>
      <c r="AQ227" s="7" t="s">
        <v>1031</v>
      </c>
      <c r="AR227" s="217" t="s">
        <v>2968</v>
      </c>
      <c r="AS227" s="217">
        <v>4</v>
      </c>
      <c r="AT227" s="7">
        <f>IFERROR(VLOOKUP(AS227,#REF!,2,0), )</f>
        <v>0</v>
      </c>
      <c r="AU227" s="7">
        <v>49</v>
      </c>
      <c r="AV227" s="7">
        <f>IFERROR(VLOOKUP(AU227,#REF!,2,0), )</f>
        <v>0</v>
      </c>
      <c r="AW227" s="7">
        <v>2154</v>
      </c>
      <c r="AX227" s="7">
        <f>IFERROR(VLOOKUP(AW227,#REF!,2,0), )</f>
        <v>0</v>
      </c>
      <c r="AY227" s="13">
        <v>2</v>
      </c>
      <c r="AZ227" s="13">
        <v>2</v>
      </c>
      <c r="BA227" s="13"/>
      <c r="BB227" s="13">
        <v>1</v>
      </c>
      <c r="BC227" s="13"/>
      <c r="BD227" s="13">
        <v>1</v>
      </c>
      <c r="BE227" s="13"/>
      <c r="BF227" s="218"/>
      <c r="BG227" s="218"/>
      <c r="BH227" s="218"/>
      <c r="BI227" s="218">
        <v>44713</v>
      </c>
      <c r="BJ227" s="218"/>
      <c r="BK227" s="218"/>
      <c r="BL227" s="218"/>
      <c r="BM227" s="218">
        <v>44750</v>
      </c>
      <c r="BN227" s="218"/>
      <c r="BO227" s="218"/>
      <c r="BP227" s="148"/>
      <c r="BQ227" s="217"/>
      <c r="BR227" s="148"/>
      <c r="BS227" s="148"/>
      <c r="BT227" s="217"/>
      <c r="BU227" s="148"/>
      <c r="BV227" s="148"/>
      <c r="BW227" s="148"/>
      <c r="BX227" s="148"/>
      <c r="BY227" s="148"/>
      <c r="BZ227" s="217"/>
      <c r="CA227" s="147">
        <v>70588823</v>
      </c>
      <c r="CB227" s="217">
        <v>1</v>
      </c>
      <c r="CC227" s="217">
        <v>0</v>
      </c>
      <c r="CD227" s="219">
        <v>44713</v>
      </c>
      <c r="CE227" s="148"/>
      <c r="CF227" s="148"/>
      <c r="CG227" s="147">
        <v>123782270</v>
      </c>
      <c r="CH227" s="217">
        <v>1</v>
      </c>
      <c r="CI227" s="217">
        <v>0</v>
      </c>
      <c r="CJ227" s="219">
        <v>44781</v>
      </c>
      <c r="CK227" s="148"/>
      <c r="CL227" s="148"/>
      <c r="CM227" s="148"/>
      <c r="CN227" s="148"/>
      <c r="CO227" s="217"/>
      <c r="CP227" s="219"/>
      <c r="CQ227" s="5">
        <f t="shared" si="20"/>
        <v>194371093</v>
      </c>
      <c r="CR227" s="21">
        <f t="shared" si="22"/>
        <v>2</v>
      </c>
      <c r="CS227" s="21">
        <f t="shared" si="22"/>
        <v>0</v>
      </c>
      <c r="CT227" s="232">
        <v>44781</v>
      </c>
      <c r="CU227" s="5">
        <f t="shared" si="18"/>
        <v>1229310415</v>
      </c>
      <c r="CV227" s="5"/>
      <c r="CW227" s="7"/>
      <c r="DF227"/>
      <c r="DG227" s="7" t="s">
        <v>1118</v>
      </c>
      <c r="DH227" s="7" t="s">
        <v>1038</v>
      </c>
      <c r="DJ227" s="7" t="s">
        <v>698</v>
      </c>
      <c r="DN227" t="s">
        <v>2969</v>
      </c>
    </row>
    <row r="228" spans="1:118" ht="25.5" customHeight="1" x14ac:dyDescent="0.25">
      <c r="A228" s="51">
        <v>225</v>
      </c>
      <c r="B228" s="7">
        <v>2021</v>
      </c>
      <c r="C228" s="11" t="s">
        <v>2970</v>
      </c>
      <c r="D228" s="46" t="s">
        <v>2971</v>
      </c>
      <c r="E228" s="146" t="s">
        <v>900</v>
      </c>
      <c r="G228" s="7" t="s">
        <v>1098</v>
      </c>
      <c r="H228" s="7" t="s">
        <v>1099</v>
      </c>
      <c r="I228" s="7" t="s">
        <v>1053</v>
      </c>
      <c r="J228" s="7" t="s">
        <v>2972</v>
      </c>
      <c r="K228" s="204" t="s">
        <v>2973</v>
      </c>
      <c r="L228" s="7" t="s">
        <v>3170</v>
      </c>
      <c r="M228" s="7" t="s">
        <v>1054</v>
      </c>
      <c r="N228" s="24">
        <v>19342296</v>
      </c>
      <c r="O228" s="41">
        <v>1</v>
      </c>
      <c r="P228" t="s">
        <v>1062</v>
      </c>
      <c r="Q228" s="7" t="s">
        <v>1055</v>
      </c>
      <c r="R228" s="7" t="s">
        <v>1161</v>
      </c>
      <c r="S228" s="7"/>
      <c r="T228" s="7" t="s">
        <v>2973</v>
      </c>
      <c r="U228" s="7" t="s">
        <v>1117</v>
      </c>
      <c r="V228" s="13">
        <v>19342296</v>
      </c>
      <c r="W228" s="7" t="s">
        <v>2946</v>
      </c>
      <c r="X228" s="7"/>
      <c r="Y228" s="7"/>
      <c r="Z228" s="13">
        <v>2139043</v>
      </c>
      <c r="AA228" s="13"/>
      <c r="AB228" s="35">
        <v>4</v>
      </c>
      <c r="AC228" s="7"/>
      <c r="AD228" s="28">
        <v>44558</v>
      </c>
      <c r="AE228" s="29">
        <v>44596</v>
      </c>
      <c r="AG228" s="9">
        <v>44715</v>
      </c>
      <c r="AH228" s="148">
        <f t="shared" si="19"/>
        <v>115054500</v>
      </c>
      <c r="AI228" s="147">
        <v>460218000</v>
      </c>
      <c r="AJ228" s="147"/>
      <c r="AK228" s="147"/>
      <c r="AL228" s="92" t="s">
        <v>2974</v>
      </c>
      <c r="AM228" s="148" t="s">
        <v>1040</v>
      </c>
      <c r="AN228" s="7">
        <v>787</v>
      </c>
      <c r="AO228" s="148" t="s">
        <v>2975</v>
      </c>
      <c r="AP228" s="219">
        <v>44561</v>
      </c>
      <c r="AQ228" s="7" t="s">
        <v>1031</v>
      </c>
      <c r="AR228" s="217" t="s">
        <v>1783</v>
      </c>
      <c r="AS228" s="217">
        <v>2</v>
      </c>
      <c r="AT228" s="7">
        <f>IFERROR(VLOOKUP(AS228,#REF!,2,0), )</f>
        <v>0</v>
      </c>
      <c r="AU228" s="7">
        <v>33</v>
      </c>
      <c r="AV228" s="7">
        <f>IFERROR(VLOOKUP(AU228,#REF!,2,0), )</f>
        <v>0</v>
      </c>
      <c r="AW228" s="7">
        <v>2139</v>
      </c>
      <c r="AX228" s="7">
        <f>IFERROR(VLOOKUP(AW228,#REF!,2,0), )</f>
        <v>0</v>
      </c>
      <c r="AY228" s="13"/>
      <c r="AZ228" s="13">
        <v>1</v>
      </c>
      <c r="BA228" s="13"/>
      <c r="BB228" s="13">
        <v>1</v>
      </c>
      <c r="BC228" s="13"/>
      <c r="BD228" s="13"/>
      <c r="BE228" s="13"/>
      <c r="BF228" s="218"/>
      <c r="BG228" s="218"/>
      <c r="BH228" s="218"/>
      <c r="BI228" s="218">
        <v>44715</v>
      </c>
      <c r="BJ228" s="218"/>
      <c r="BK228" s="218"/>
      <c r="BL228" s="218"/>
      <c r="BM228" s="218">
        <v>44735</v>
      </c>
      <c r="BN228" s="218"/>
      <c r="BO228" s="218"/>
      <c r="BP228" s="148"/>
      <c r="BQ228" s="217"/>
      <c r="BR228" s="148"/>
      <c r="BS228" s="148"/>
      <c r="BT228" s="217"/>
      <c r="BU228" s="148"/>
      <c r="BV228" s="148"/>
      <c r="BW228" s="148"/>
      <c r="BX228" s="148"/>
      <c r="BY228" s="148"/>
      <c r="BZ228" s="217"/>
      <c r="CA228" s="147">
        <v>0</v>
      </c>
      <c r="CB228" s="217">
        <v>0</v>
      </c>
      <c r="CC228" s="217">
        <v>15</v>
      </c>
      <c r="CD228" s="219">
        <v>44750</v>
      </c>
      <c r="CE228" s="148"/>
      <c r="CF228" s="148"/>
      <c r="CG228" s="148"/>
      <c r="CH228" s="217"/>
      <c r="CI228" s="217"/>
      <c r="CJ228" s="219"/>
      <c r="CK228" s="148"/>
      <c r="CL228" s="148"/>
      <c r="CM228" s="148"/>
      <c r="CN228" s="148"/>
      <c r="CO228" s="217"/>
      <c r="CP228" s="219"/>
      <c r="CQ228" s="5">
        <f t="shared" si="20"/>
        <v>0</v>
      </c>
      <c r="CR228" s="21">
        <f t="shared" si="22"/>
        <v>0</v>
      </c>
      <c r="CS228" s="21">
        <f t="shared" si="22"/>
        <v>15</v>
      </c>
      <c r="CT228" s="219">
        <v>44750</v>
      </c>
      <c r="CU228" s="5">
        <f t="shared" si="18"/>
        <v>460218000</v>
      </c>
      <c r="CV228" s="5"/>
      <c r="CW228" s="7"/>
      <c r="DF228"/>
      <c r="DG228" s="7" t="s">
        <v>1118</v>
      </c>
      <c r="DH228" s="7" t="s">
        <v>1038</v>
      </c>
      <c r="DJ228" s="7" t="s">
        <v>1080</v>
      </c>
    </row>
    <row r="229" spans="1:118" ht="25.5" customHeight="1" x14ac:dyDescent="0.25">
      <c r="A229" s="51">
        <v>226</v>
      </c>
      <c r="B229" s="7">
        <v>2021</v>
      </c>
      <c r="C229" s="11" t="s">
        <v>2976</v>
      </c>
      <c r="D229" s="46" t="s">
        <v>2977</v>
      </c>
      <c r="E229" s="149" t="s">
        <v>901</v>
      </c>
      <c r="G229" s="7" t="s">
        <v>1106</v>
      </c>
      <c r="H229" s="7" t="s">
        <v>1107</v>
      </c>
      <c r="I229" s="7" t="s">
        <v>1053</v>
      </c>
      <c r="J229" s="7" t="s">
        <v>2978</v>
      </c>
      <c r="K229" s="204" t="s">
        <v>2979</v>
      </c>
      <c r="L229" s="7" t="s">
        <v>3171</v>
      </c>
      <c r="M229" s="7" t="s">
        <v>1054</v>
      </c>
      <c r="N229" s="24">
        <v>900866325</v>
      </c>
      <c r="O229" s="41">
        <v>1</v>
      </c>
      <c r="P229" t="s">
        <v>1062</v>
      </c>
      <c r="Q229" s="7" t="s">
        <v>1055</v>
      </c>
      <c r="R229" s="7" t="s">
        <v>1161</v>
      </c>
      <c r="S229" s="7"/>
      <c r="T229" s="212" t="s">
        <v>2980</v>
      </c>
      <c r="U229" s="7" t="s">
        <v>1117</v>
      </c>
      <c r="V229" s="13">
        <v>84084521</v>
      </c>
      <c r="W229" s="7" t="s">
        <v>2220</v>
      </c>
      <c r="X229" s="7"/>
      <c r="Y229" s="7"/>
      <c r="Z229" s="13">
        <v>3203659473</v>
      </c>
      <c r="AA229" s="13"/>
      <c r="AB229" s="35">
        <v>4</v>
      </c>
      <c r="AD229" s="28">
        <v>44558</v>
      </c>
      <c r="AE229" s="29">
        <v>44594</v>
      </c>
      <c r="AH229" s="148">
        <f t="shared" si="19"/>
        <v>24100000</v>
      </c>
      <c r="AI229" s="147">
        <v>96400000</v>
      </c>
      <c r="AJ229" s="147"/>
      <c r="AK229" s="147"/>
      <c r="AL229" s="92"/>
      <c r="AM229" s="148"/>
      <c r="AN229" s="7"/>
      <c r="AO229" s="148"/>
      <c r="AP229" s="148"/>
      <c r="AQ229" s="7" t="s">
        <v>1031</v>
      </c>
      <c r="AR229" s="217"/>
      <c r="AS229" s="217"/>
      <c r="AT229" s="7">
        <f>IFERROR(VLOOKUP(AS229,#REF!,2,0), )</f>
        <v>0</v>
      </c>
      <c r="AU229" s="7">
        <v>49</v>
      </c>
      <c r="AV229" s="7">
        <f>IFERROR(VLOOKUP(AU229,#REF!,2,0), )</f>
        <v>0</v>
      </c>
      <c r="AW229" s="7">
        <v>2154</v>
      </c>
      <c r="AX229" s="7">
        <f>IFERROR(VLOOKUP(AW229,#REF!,2,0), )</f>
        <v>0</v>
      </c>
      <c r="AY229" s="13">
        <v>2</v>
      </c>
      <c r="AZ229" s="13">
        <v>2</v>
      </c>
      <c r="BA229" s="13"/>
      <c r="BB229" s="13">
        <v>1</v>
      </c>
      <c r="BC229" s="13"/>
      <c r="BD229" s="13"/>
      <c r="BE229" s="13"/>
      <c r="BF229" s="218"/>
      <c r="BG229" s="218"/>
      <c r="BH229" s="218"/>
      <c r="BI229" s="218">
        <v>44713</v>
      </c>
      <c r="BJ229" s="218"/>
      <c r="BK229" s="218"/>
      <c r="BL229" s="218"/>
      <c r="BM229" s="218">
        <v>44750</v>
      </c>
      <c r="BN229" s="218"/>
      <c r="BO229" s="218"/>
      <c r="BP229" s="148"/>
      <c r="BQ229" s="217"/>
      <c r="BR229" s="148"/>
      <c r="BS229" s="148"/>
      <c r="BT229" s="217"/>
      <c r="BU229" s="148"/>
      <c r="BV229" s="148"/>
      <c r="BW229" s="148"/>
      <c r="BX229" s="148"/>
      <c r="BY229" s="148"/>
      <c r="BZ229" s="217"/>
      <c r="CA229" s="147">
        <v>29411177</v>
      </c>
      <c r="CB229" s="217">
        <v>1</v>
      </c>
      <c r="CC229" s="217">
        <v>0</v>
      </c>
      <c r="CD229" s="219">
        <v>44743</v>
      </c>
      <c r="CE229" s="148"/>
      <c r="CF229" s="148"/>
      <c r="CG229" s="148">
        <v>24046015</v>
      </c>
      <c r="CH229" s="217">
        <v>1</v>
      </c>
      <c r="CI229" s="217">
        <v>0</v>
      </c>
      <c r="CJ229" s="219">
        <v>44812</v>
      </c>
      <c r="CK229" s="148"/>
      <c r="CL229" s="148"/>
      <c r="CM229" s="148"/>
      <c r="CN229" s="148"/>
      <c r="CO229" s="217"/>
      <c r="CP229" s="219"/>
      <c r="CQ229" s="5">
        <f t="shared" si="20"/>
        <v>53457192</v>
      </c>
      <c r="CR229" s="21">
        <f t="shared" si="22"/>
        <v>2</v>
      </c>
      <c r="CS229" s="21">
        <f t="shared" si="22"/>
        <v>0</v>
      </c>
      <c r="CT229" s="232"/>
      <c r="CU229" s="5">
        <f t="shared" si="18"/>
        <v>149857192</v>
      </c>
      <c r="CV229" s="5"/>
      <c r="CW229" s="7"/>
      <c r="DF229"/>
      <c r="DK229" s="7" t="s">
        <v>1058</v>
      </c>
      <c r="DL229" s="37" t="s">
        <v>2981</v>
      </c>
      <c r="DM229" s="37" t="s">
        <v>2982</v>
      </c>
    </row>
    <row r="230" spans="1:118" ht="25.5" customHeight="1" x14ac:dyDescent="0.25">
      <c r="A230" s="36">
        <v>227</v>
      </c>
      <c r="B230" s="7">
        <v>2021</v>
      </c>
      <c r="C230" s="11" t="s">
        <v>2983</v>
      </c>
      <c r="D230" s="46" t="s">
        <v>2984</v>
      </c>
      <c r="E230" s="149" t="s">
        <v>902</v>
      </c>
      <c r="G230" s="7" t="s">
        <v>1106</v>
      </c>
      <c r="H230" s="7" t="s">
        <v>1107</v>
      </c>
      <c r="I230" s="7" t="s">
        <v>1053</v>
      </c>
      <c r="J230" s="7" t="s">
        <v>2985</v>
      </c>
      <c r="K230" s="204" t="s">
        <v>2986</v>
      </c>
      <c r="L230" s="7" t="s">
        <v>3172</v>
      </c>
      <c r="M230" s="7" t="s">
        <v>1054</v>
      </c>
      <c r="N230" s="24">
        <v>900503599</v>
      </c>
      <c r="O230" s="41">
        <v>3</v>
      </c>
      <c r="Q230" s="7" t="s">
        <v>1055</v>
      </c>
      <c r="R230" s="7" t="s">
        <v>1161</v>
      </c>
      <c r="S230" s="7"/>
      <c r="T230" s="7"/>
      <c r="U230" s="7"/>
      <c r="V230" s="13"/>
      <c r="W230" s="7"/>
      <c r="X230" s="7"/>
      <c r="Y230" s="7"/>
      <c r="Z230" s="13"/>
      <c r="AA230" s="13"/>
      <c r="AB230" s="35">
        <v>4</v>
      </c>
      <c r="AC230" s="7"/>
      <c r="AD230" s="28">
        <v>44558</v>
      </c>
      <c r="AE230" s="29">
        <v>44596</v>
      </c>
      <c r="AH230" s="148">
        <f t="shared" si="19"/>
        <v>7873875</v>
      </c>
      <c r="AI230" s="147">
        <v>31495500</v>
      </c>
      <c r="AJ230" s="147"/>
      <c r="AK230" s="147"/>
      <c r="AL230" s="92"/>
      <c r="AM230" s="148"/>
      <c r="AN230" s="7"/>
      <c r="AO230" s="148"/>
      <c r="AP230" s="148"/>
      <c r="AQ230" s="7" t="s">
        <v>1031</v>
      </c>
      <c r="AR230" s="217"/>
      <c r="AS230" s="217"/>
      <c r="AT230" s="7">
        <f>IFERROR(VLOOKUP(AS230,#REF!,2,0), )</f>
        <v>0</v>
      </c>
      <c r="AU230" s="7">
        <v>33</v>
      </c>
      <c r="AV230" s="7">
        <f>IFERROR(VLOOKUP(AU230,#REF!,2,0), )</f>
        <v>0</v>
      </c>
      <c r="AW230" s="7">
        <v>2139</v>
      </c>
      <c r="AX230" s="7">
        <f>IFERROR(VLOOKUP(AW230,#REF!,2,0), )</f>
        <v>0</v>
      </c>
      <c r="AY230" s="13"/>
      <c r="AZ230" s="13">
        <v>1</v>
      </c>
      <c r="BA230" s="13"/>
      <c r="BB230" s="13">
        <v>1</v>
      </c>
      <c r="BC230" s="13"/>
      <c r="BD230" s="13"/>
      <c r="BE230" s="13"/>
      <c r="BF230" s="218"/>
      <c r="BG230" s="218"/>
      <c r="BH230" s="218"/>
      <c r="BI230" s="218">
        <v>44715</v>
      </c>
      <c r="BJ230" s="218"/>
      <c r="BK230" s="218"/>
      <c r="BL230" s="218"/>
      <c r="BM230" s="218">
        <v>44735</v>
      </c>
      <c r="BN230" s="218"/>
      <c r="BO230" s="218"/>
      <c r="BP230" s="148"/>
      <c r="BQ230" s="217"/>
      <c r="BR230" s="148"/>
      <c r="BS230" s="148"/>
      <c r="BT230" s="217"/>
      <c r="BU230" s="148"/>
      <c r="BV230" s="148"/>
      <c r="BW230" s="148"/>
      <c r="BX230" s="148"/>
      <c r="BY230" s="148"/>
      <c r="BZ230" s="217"/>
      <c r="CA230" s="147">
        <v>0</v>
      </c>
      <c r="CB230" s="217">
        <v>0</v>
      </c>
      <c r="CC230" s="217">
        <v>15</v>
      </c>
      <c r="CD230" s="219">
        <v>44750</v>
      </c>
      <c r="CE230" s="148"/>
      <c r="CF230" s="148"/>
      <c r="CG230" s="148"/>
      <c r="CH230" s="217"/>
      <c r="CI230" s="217"/>
      <c r="CJ230" s="219"/>
      <c r="CK230" s="148"/>
      <c r="CL230" s="148"/>
      <c r="CM230" s="148"/>
      <c r="CN230" s="148"/>
      <c r="CO230" s="217"/>
      <c r="CP230" s="219"/>
      <c r="CQ230" s="5">
        <f t="shared" si="20"/>
        <v>0</v>
      </c>
      <c r="CR230" s="21">
        <f t="shared" si="22"/>
        <v>0</v>
      </c>
      <c r="CS230" s="21">
        <f t="shared" si="22"/>
        <v>15</v>
      </c>
      <c r="CT230" s="232"/>
      <c r="CU230" s="5">
        <f t="shared" si="18"/>
        <v>31495500</v>
      </c>
      <c r="CV230" s="5"/>
      <c r="CW230" s="7"/>
      <c r="DF230"/>
      <c r="DK230" s="7" t="s">
        <v>1155</v>
      </c>
      <c r="DL230" s="37" t="s">
        <v>2987</v>
      </c>
      <c r="DM230" s="37" t="s">
        <v>2193</v>
      </c>
    </row>
    <row r="231" spans="1:118" ht="25.5" customHeight="1" x14ac:dyDescent="0.25">
      <c r="A231" s="36">
        <v>228</v>
      </c>
      <c r="B231" s="7">
        <v>2021</v>
      </c>
      <c r="C231" s="11" t="s">
        <v>2988</v>
      </c>
      <c r="D231" s="46" t="s">
        <v>2989</v>
      </c>
      <c r="E231" s="75" t="s">
        <v>903</v>
      </c>
      <c r="G231" s="7" t="s">
        <v>1092</v>
      </c>
      <c r="H231" s="7" t="s">
        <v>1026</v>
      </c>
      <c r="I231" s="7" t="s">
        <v>1027</v>
      </c>
      <c r="J231" s="7" t="s">
        <v>2990</v>
      </c>
      <c r="K231" s="204" t="s">
        <v>2991</v>
      </c>
      <c r="L231" s="7" t="s">
        <v>3173</v>
      </c>
      <c r="M231" s="7" t="s">
        <v>1054</v>
      </c>
      <c r="N231" s="24">
        <v>900164390</v>
      </c>
      <c r="O231" s="41">
        <v>6</v>
      </c>
      <c r="Q231" s="7" t="s">
        <v>1055</v>
      </c>
      <c r="R231" s="7" t="s">
        <v>1161</v>
      </c>
      <c r="S231" s="7"/>
      <c r="T231" s="7"/>
      <c r="U231" s="7"/>
      <c r="V231" s="13"/>
      <c r="W231" s="7"/>
      <c r="X231" s="7"/>
      <c r="Y231" s="7"/>
      <c r="Z231" s="13"/>
      <c r="AA231" s="13"/>
      <c r="AB231" s="35">
        <v>3</v>
      </c>
      <c r="AD231" s="28">
        <v>44558</v>
      </c>
      <c r="AE231" s="29">
        <v>44237</v>
      </c>
      <c r="AG231" s="9">
        <v>44690</v>
      </c>
      <c r="AH231" s="148">
        <f t="shared" si="19"/>
        <v>33333333.333333332</v>
      </c>
      <c r="AI231" s="147">
        <v>100000000</v>
      </c>
      <c r="AJ231" s="147"/>
      <c r="AK231" s="147"/>
      <c r="AL231" s="92" t="s">
        <v>2992</v>
      </c>
      <c r="AM231" s="148" t="s">
        <v>1047</v>
      </c>
      <c r="AN231" s="7">
        <v>778</v>
      </c>
      <c r="AO231" t="s">
        <v>2993</v>
      </c>
      <c r="AP231" s="148">
        <v>44560</v>
      </c>
      <c r="AQ231" s="7" t="s">
        <v>1031</v>
      </c>
      <c r="AR231" s="217">
        <v>1.3301160106000001E+20</v>
      </c>
      <c r="AS231" s="217"/>
      <c r="AT231" s="7">
        <f>IFERROR(VLOOKUP(AS231,#REF!,2,0), )</f>
        <v>0</v>
      </c>
      <c r="AU231" s="7">
        <v>6</v>
      </c>
      <c r="AV231" s="7">
        <f>IFERROR(VLOOKUP(AU231,#REF!,2,0), )</f>
        <v>0</v>
      </c>
      <c r="AW231" s="7">
        <v>2094</v>
      </c>
      <c r="AX231" s="7">
        <f>IFERROR(VLOOKUP(AW231,#REF!,2,0), )</f>
        <v>0</v>
      </c>
      <c r="AY231" s="13"/>
      <c r="AZ231" s="13">
        <v>2</v>
      </c>
      <c r="BA231" s="13"/>
      <c r="BB231" s="13"/>
      <c r="BC231" s="13"/>
      <c r="BD231" s="13"/>
      <c r="BE231" s="13"/>
      <c r="BF231" s="218"/>
      <c r="BG231" s="218"/>
      <c r="BH231" s="218"/>
      <c r="BI231" s="218"/>
      <c r="BJ231" s="218"/>
      <c r="BK231" s="218"/>
      <c r="BL231" s="218"/>
      <c r="BM231" s="218"/>
      <c r="BN231" s="218"/>
      <c r="BO231" s="218"/>
      <c r="BP231" s="148"/>
      <c r="BQ231" s="217"/>
      <c r="BR231" s="148"/>
      <c r="BS231" s="148"/>
      <c r="BT231" s="217"/>
      <c r="BU231" s="148"/>
      <c r="BV231" s="148"/>
      <c r="BW231" s="148"/>
      <c r="BX231" s="148"/>
      <c r="BY231" s="148"/>
      <c r="BZ231" s="217"/>
      <c r="CA231" s="147">
        <v>0</v>
      </c>
      <c r="CB231" s="217">
        <v>3</v>
      </c>
      <c r="CC231" s="217">
        <v>0</v>
      </c>
      <c r="CD231" s="219">
        <v>44782</v>
      </c>
      <c r="CE231" s="148"/>
      <c r="CF231" s="148"/>
      <c r="CG231" s="148"/>
      <c r="CH231" s="217"/>
      <c r="CI231" s="217">
        <v>15</v>
      </c>
      <c r="CJ231" s="219">
        <v>44797</v>
      </c>
      <c r="CK231" s="148"/>
      <c r="CL231" s="148"/>
      <c r="CM231" s="148"/>
      <c r="CN231" s="148"/>
      <c r="CO231" s="217"/>
      <c r="CP231" s="219"/>
      <c r="CQ231" s="5">
        <f t="shared" si="20"/>
        <v>0</v>
      </c>
      <c r="CR231" s="21">
        <f t="shared" si="22"/>
        <v>3</v>
      </c>
      <c r="CS231" s="21">
        <f t="shared" si="22"/>
        <v>15</v>
      </c>
      <c r="CT231" s="232">
        <v>44797</v>
      </c>
      <c r="CU231" s="5">
        <f t="shared" si="18"/>
        <v>100000000</v>
      </c>
      <c r="CV231" s="5"/>
      <c r="CW231" s="7"/>
      <c r="DF231"/>
      <c r="DG231" t="s">
        <v>1038</v>
      </c>
      <c r="DH231" t="s">
        <v>1038</v>
      </c>
      <c r="DJ231" s="7" t="s">
        <v>2994</v>
      </c>
      <c r="DK231" s="7" t="s">
        <v>2995</v>
      </c>
      <c r="DL231" s="37" t="s">
        <v>2996</v>
      </c>
      <c r="DM231" s="37" t="s">
        <v>2997</v>
      </c>
    </row>
    <row r="232" spans="1:118" ht="25.5" customHeight="1" x14ac:dyDescent="0.25">
      <c r="A232" s="36">
        <v>229</v>
      </c>
      <c r="B232" s="7">
        <v>2021</v>
      </c>
      <c r="C232" s="11" t="s">
        <v>2998</v>
      </c>
      <c r="D232" s="46" t="s">
        <v>2999</v>
      </c>
      <c r="E232" s="76" t="s">
        <v>904</v>
      </c>
      <c r="G232" s="7" t="s">
        <v>1097</v>
      </c>
      <c r="H232" s="7" t="s">
        <v>1026</v>
      </c>
      <c r="I232" s="7" t="s">
        <v>1027</v>
      </c>
      <c r="J232" s="7" t="s">
        <v>3000</v>
      </c>
      <c r="K232" s="204" t="s">
        <v>3001</v>
      </c>
      <c r="L232" s="7" t="s">
        <v>3174</v>
      </c>
      <c r="M232" s="7" t="s">
        <v>1054</v>
      </c>
      <c r="N232" s="24">
        <v>830047626</v>
      </c>
      <c r="O232" s="41">
        <v>4</v>
      </c>
      <c r="Q232" s="7" t="s">
        <v>1055</v>
      </c>
      <c r="R232" s="7" t="s">
        <v>1161</v>
      </c>
      <c r="S232" s="7"/>
      <c r="T232" s="7"/>
      <c r="U232" s="7"/>
      <c r="V232" s="13"/>
      <c r="W232" s="7"/>
      <c r="X232" s="7"/>
      <c r="Y232" s="7"/>
      <c r="Z232" s="13"/>
      <c r="AA232" s="13"/>
      <c r="AB232" s="35">
        <v>24</v>
      </c>
      <c r="AC232" s="7"/>
      <c r="AD232" s="28">
        <v>44558</v>
      </c>
      <c r="AE232" s="29">
        <v>44602</v>
      </c>
      <c r="AG232" s="174">
        <v>45291</v>
      </c>
      <c r="AH232" s="148">
        <f t="shared" si="19"/>
        <v>0</v>
      </c>
      <c r="AI232" s="147">
        <v>0</v>
      </c>
      <c r="AJ232" s="147"/>
      <c r="AK232" s="147"/>
      <c r="AL232" s="92"/>
      <c r="AM232" s="148"/>
      <c r="AN232" s="7"/>
      <c r="AO232" s="148"/>
      <c r="AP232" s="148"/>
      <c r="AQ232" s="7" t="s">
        <v>1031</v>
      </c>
      <c r="AR232" s="217"/>
      <c r="AS232" s="217"/>
      <c r="AT232" s="7">
        <f>IFERROR(VLOOKUP(AS232,#REF!,2,0), )</f>
        <v>0</v>
      </c>
      <c r="AU232" s="7">
        <v>57</v>
      </c>
      <c r="AV232" s="7">
        <f>IFERROR(VLOOKUP(AU232,#REF!,2,0), )</f>
        <v>0</v>
      </c>
      <c r="AW232" s="7">
        <v>2094</v>
      </c>
      <c r="AX232" s="7">
        <f>IFERROR(VLOOKUP(AW232,#REF!,2,0), )</f>
        <v>0</v>
      </c>
      <c r="AY232" s="13"/>
      <c r="AZ232" s="13"/>
      <c r="BA232" s="13"/>
      <c r="BB232" s="13"/>
      <c r="BC232" s="13"/>
      <c r="BD232" s="13"/>
      <c r="BE232" s="13"/>
      <c r="BF232" s="218"/>
      <c r="BG232" s="218"/>
      <c r="BH232" s="218"/>
      <c r="BI232" s="218"/>
      <c r="BJ232" s="218"/>
      <c r="BK232" s="218"/>
      <c r="BL232" s="218"/>
      <c r="BM232" s="218"/>
      <c r="BN232" s="218"/>
      <c r="BO232" s="218"/>
      <c r="BP232" s="148"/>
      <c r="BQ232" s="217"/>
      <c r="BR232" s="148"/>
      <c r="BS232" s="148"/>
      <c r="BT232" s="217"/>
      <c r="BU232" s="148"/>
      <c r="BV232" s="148"/>
      <c r="BW232" s="148"/>
      <c r="BX232" s="148"/>
      <c r="BY232" s="148"/>
      <c r="BZ232" s="217"/>
      <c r="CA232" s="147">
        <v>0</v>
      </c>
      <c r="CB232" s="217"/>
      <c r="CC232" s="217"/>
      <c r="CD232" s="219"/>
      <c r="CE232" s="148"/>
      <c r="CF232" s="148"/>
      <c r="CG232" s="148">
        <v>0</v>
      </c>
      <c r="CH232" s="217"/>
      <c r="CI232" s="217"/>
      <c r="CJ232" s="219"/>
      <c r="CK232" s="148"/>
      <c r="CL232" s="148"/>
      <c r="CM232" s="148">
        <v>0</v>
      </c>
      <c r="CN232" s="148"/>
      <c r="CO232" s="217"/>
      <c r="CP232" s="219"/>
      <c r="CQ232" s="5">
        <f t="shared" si="20"/>
        <v>0</v>
      </c>
      <c r="CR232" s="21">
        <f t="shared" si="22"/>
        <v>0</v>
      </c>
      <c r="CS232" s="21">
        <f t="shared" si="22"/>
        <v>0</v>
      </c>
      <c r="CT232" s="174">
        <v>45291</v>
      </c>
      <c r="CU232" s="5">
        <f t="shared" si="18"/>
        <v>0</v>
      </c>
      <c r="DF232"/>
      <c r="DK232" s="7" t="s">
        <v>2283</v>
      </c>
      <c r="DL232" s="37" t="s">
        <v>3002</v>
      </c>
      <c r="DM232" s="37" t="s">
        <v>3003</v>
      </c>
    </row>
    <row r="233" spans="1:118" ht="25.5" customHeight="1" x14ac:dyDescent="0.25">
      <c r="AI233" s="138"/>
      <c r="AJ233" s="200"/>
      <c r="AK233" s="200"/>
      <c r="AL233" s="92"/>
      <c r="CA233" s="137">
        <v>0</v>
      </c>
      <c r="CU233"/>
      <c r="DF233"/>
    </row>
    <row r="234" spans="1:118" ht="25.5" customHeight="1" x14ac:dyDescent="0.25">
      <c r="AI234" s="138"/>
      <c r="AJ234" s="200"/>
      <c r="AK234" s="200"/>
      <c r="AL234" s="92"/>
      <c r="CA234" s="137">
        <v>0</v>
      </c>
      <c r="CU234"/>
      <c r="DF234"/>
    </row>
    <row r="235" spans="1:118" ht="25.5" customHeight="1" x14ac:dyDescent="0.25">
      <c r="AI235" s="138"/>
      <c r="AJ235" s="200"/>
      <c r="AK235" s="200"/>
      <c r="AL235" s="92"/>
      <c r="CA235" s="137">
        <v>0</v>
      </c>
      <c r="CU235"/>
      <c r="DF235"/>
    </row>
    <row r="236" spans="1:118" ht="25.5" customHeight="1" x14ac:dyDescent="0.25">
      <c r="AI236" s="138"/>
      <c r="AJ236" s="200"/>
      <c r="AK236" s="200"/>
      <c r="AL236" s="92"/>
      <c r="CA236" s="137">
        <v>0</v>
      </c>
      <c r="CU236"/>
      <c r="DF236"/>
    </row>
    <row r="237" spans="1:118" ht="25.5" customHeight="1" x14ac:dyDescent="0.25">
      <c r="AI237" s="138"/>
      <c r="AJ237" s="200"/>
      <c r="AK237" s="200"/>
      <c r="AL237" s="92"/>
      <c r="CA237" s="137">
        <v>0</v>
      </c>
      <c r="CU237"/>
      <c r="DF237"/>
    </row>
    <row r="238" spans="1:118" ht="25.5" customHeight="1" x14ac:dyDescent="0.25">
      <c r="AI238" s="138"/>
      <c r="AJ238" s="200"/>
      <c r="AK238" s="200"/>
      <c r="AL238" s="92"/>
      <c r="CA238" s="137">
        <v>0</v>
      </c>
      <c r="CU238"/>
      <c r="DF238"/>
    </row>
    <row r="239" spans="1:118" ht="25.5" customHeight="1" x14ac:dyDescent="0.25">
      <c r="AI239" s="138"/>
      <c r="AJ239" s="200"/>
      <c r="AK239" s="200"/>
      <c r="AL239" s="92"/>
      <c r="CA239" s="137">
        <v>0</v>
      </c>
      <c r="CU239"/>
      <c r="DF239"/>
    </row>
    <row r="240" spans="1:118" ht="25.5" customHeight="1" x14ac:dyDescent="0.25">
      <c r="AI240" s="138"/>
      <c r="AJ240" s="200"/>
      <c r="AK240" s="200"/>
      <c r="AL240" s="92"/>
      <c r="CA240" s="137">
        <v>0</v>
      </c>
      <c r="CU240"/>
      <c r="DF240"/>
    </row>
    <row r="241" spans="35:110" ht="25.5" customHeight="1" x14ac:dyDescent="0.25">
      <c r="AI241" s="138"/>
      <c r="AJ241" s="200"/>
      <c r="AK241" s="200"/>
      <c r="AL241" s="92"/>
      <c r="CA241" s="137">
        <v>0</v>
      </c>
      <c r="CU241"/>
      <c r="DF241"/>
    </row>
    <row r="242" spans="35:110" ht="25.5" customHeight="1" x14ac:dyDescent="0.25">
      <c r="AI242" s="138"/>
      <c r="AJ242" s="200"/>
      <c r="AK242" s="200"/>
      <c r="AL242" s="92"/>
      <c r="CA242" s="137">
        <v>0</v>
      </c>
      <c r="CU242"/>
      <c r="DF242"/>
    </row>
    <row r="243" spans="35:110" ht="25.5" customHeight="1" x14ac:dyDescent="0.25">
      <c r="AI243" s="138"/>
      <c r="AJ243" s="200"/>
      <c r="AK243" s="200"/>
      <c r="AL243" s="92"/>
      <c r="CA243" s="137">
        <v>0</v>
      </c>
      <c r="CU243"/>
      <c r="DF243"/>
    </row>
    <row r="244" spans="35:110" ht="25.5" customHeight="1" x14ac:dyDescent="0.25">
      <c r="AI244" s="138"/>
      <c r="AJ244" s="200"/>
      <c r="AK244" s="200"/>
      <c r="AL244" s="92"/>
      <c r="CA244" s="137">
        <v>0</v>
      </c>
      <c r="CU244"/>
      <c r="DF244"/>
    </row>
    <row r="245" spans="35:110" ht="25.5" customHeight="1" x14ac:dyDescent="0.25">
      <c r="AI245" s="138"/>
      <c r="AJ245" s="200"/>
      <c r="AK245" s="200"/>
      <c r="AL245" s="92"/>
      <c r="CA245" s="137">
        <v>0</v>
      </c>
      <c r="CU245"/>
      <c r="DF245"/>
    </row>
    <row r="246" spans="35:110" ht="25.5" customHeight="1" x14ac:dyDescent="0.25">
      <c r="AI246" s="138"/>
      <c r="AJ246" s="200"/>
      <c r="AK246" s="200"/>
      <c r="AL246" s="92"/>
      <c r="CQ246" s="139">
        <f t="shared" ref="CQ246:CQ277" si="23">+CA246+CG246+CM246</f>
        <v>0</v>
      </c>
      <c r="CR246" s="140">
        <f t="shared" ref="CR246:CR277" si="24">CB246+CH246+CN246</f>
        <v>0</v>
      </c>
      <c r="CS246" s="140">
        <f t="shared" ref="CS246:CS277" si="25">CC246+CI246+CO246</f>
        <v>0</v>
      </c>
      <c r="CT246" s="136"/>
      <c r="CU246" s="139">
        <f t="shared" ref="CU246:CU277" si="26">+AI246+CA246+CG246+CM246</f>
        <v>0</v>
      </c>
      <c r="DF246"/>
    </row>
    <row r="247" spans="35:110" ht="25.5" customHeight="1" x14ac:dyDescent="0.25">
      <c r="AI247" s="138"/>
      <c r="AJ247" s="200"/>
      <c r="AK247" s="200"/>
      <c r="AL247" s="92"/>
      <c r="CQ247" s="139">
        <f t="shared" si="23"/>
        <v>0</v>
      </c>
      <c r="CR247" s="140">
        <f t="shared" si="24"/>
        <v>0</v>
      </c>
      <c r="CS247" s="140">
        <f t="shared" si="25"/>
        <v>0</v>
      </c>
      <c r="CT247" s="136"/>
      <c r="CU247" s="139">
        <f t="shared" si="26"/>
        <v>0</v>
      </c>
      <c r="DF247"/>
    </row>
    <row r="248" spans="35:110" ht="25.5" customHeight="1" x14ac:dyDescent="0.25">
      <c r="AI248" s="138"/>
      <c r="AJ248" s="200"/>
      <c r="AK248" s="200"/>
      <c r="AL248" s="92"/>
      <c r="CQ248" s="139">
        <f t="shared" si="23"/>
        <v>0</v>
      </c>
      <c r="CR248" s="140">
        <f t="shared" si="24"/>
        <v>0</v>
      </c>
      <c r="CS248" s="140">
        <f t="shared" si="25"/>
        <v>0</v>
      </c>
      <c r="CT248" s="136"/>
      <c r="CU248" s="139">
        <f t="shared" si="26"/>
        <v>0</v>
      </c>
      <c r="DF248"/>
    </row>
    <row r="249" spans="35:110" ht="25.5" customHeight="1" x14ac:dyDescent="0.25">
      <c r="AI249" s="138"/>
      <c r="AJ249" s="200"/>
      <c r="AK249" s="200"/>
      <c r="AL249" s="92"/>
      <c r="CQ249" s="139">
        <f t="shared" si="23"/>
        <v>0</v>
      </c>
      <c r="CR249" s="140">
        <f t="shared" si="24"/>
        <v>0</v>
      </c>
      <c r="CS249" s="140">
        <f t="shared" si="25"/>
        <v>0</v>
      </c>
      <c r="CT249" s="136"/>
      <c r="CU249" s="139">
        <f t="shared" si="26"/>
        <v>0</v>
      </c>
      <c r="DF249"/>
    </row>
    <row r="250" spans="35:110" ht="25.5" customHeight="1" x14ac:dyDescent="0.25">
      <c r="AI250" s="138"/>
      <c r="AJ250" s="200"/>
      <c r="AK250" s="200"/>
      <c r="AL250" s="92"/>
      <c r="CQ250" s="139">
        <f t="shared" si="23"/>
        <v>0</v>
      </c>
      <c r="CR250" s="140">
        <f t="shared" si="24"/>
        <v>0</v>
      </c>
      <c r="CS250" s="140">
        <f t="shared" si="25"/>
        <v>0</v>
      </c>
      <c r="CT250" s="136"/>
      <c r="CU250" s="139">
        <f t="shared" si="26"/>
        <v>0</v>
      </c>
      <c r="DF250"/>
    </row>
    <row r="251" spans="35:110" ht="25.5" customHeight="1" x14ac:dyDescent="0.25">
      <c r="AI251" s="138"/>
      <c r="AJ251" s="200"/>
      <c r="AK251" s="200"/>
      <c r="AL251" s="92"/>
      <c r="CQ251" s="139">
        <f t="shared" si="23"/>
        <v>0</v>
      </c>
      <c r="CR251" s="140">
        <f t="shared" si="24"/>
        <v>0</v>
      </c>
      <c r="CS251" s="140">
        <f t="shared" si="25"/>
        <v>0</v>
      </c>
      <c r="CT251" s="136"/>
      <c r="CU251" s="139">
        <f t="shared" si="26"/>
        <v>0</v>
      </c>
      <c r="DF251"/>
    </row>
    <row r="252" spans="35:110" ht="25.5" customHeight="1" x14ac:dyDescent="0.25">
      <c r="AI252" s="138"/>
      <c r="AJ252" s="200"/>
      <c r="AK252" s="200"/>
      <c r="AL252" s="92"/>
      <c r="CQ252" s="139">
        <f t="shared" si="23"/>
        <v>0</v>
      </c>
      <c r="CR252" s="140">
        <f t="shared" si="24"/>
        <v>0</v>
      </c>
      <c r="CS252" s="140">
        <f t="shared" si="25"/>
        <v>0</v>
      </c>
      <c r="CT252" s="136"/>
      <c r="CU252" s="139">
        <f t="shared" si="26"/>
        <v>0</v>
      </c>
      <c r="DF252"/>
    </row>
    <row r="253" spans="35:110" ht="25.5" customHeight="1" x14ac:dyDescent="0.25">
      <c r="AI253" s="138"/>
      <c r="AJ253" s="200"/>
      <c r="AK253" s="200"/>
      <c r="AL253" s="92"/>
      <c r="CQ253" s="139">
        <f t="shared" si="23"/>
        <v>0</v>
      </c>
      <c r="CR253" s="140">
        <f t="shared" si="24"/>
        <v>0</v>
      </c>
      <c r="CS253" s="140">
        <f t="shared" si="25"/>
        <v>0</v>
      </c>
      <c r="CT253" s="136"/>
      <c r="CU253" s="139">
        <f t="shared" si="26"/>
        <v>0</v>
      </c>
      <c r="DF253"/>
    </row>
    <row r="254" spans="35:110" ht="25.5" customHeight="1" x14ac:dyDescent="0.25">
      <c r="AI254" s="138"/>
      <c r="AJ254" s="200"/>
      <c r="AK254" s="200"/>
      <c r="AL254" s="92"/>
      <c r="CQ254" s="139">
        <f t="shared" si="23"/>
        <v>0</v>
      </c>
      <c r="CR254" s="140">
        <f t="shared" si="24"/>
        <v>0</v>
      </c>
      <c r="CS254" s="140">
        <f t="shared" si="25"/>
        <v>0</v>
      </c>
      <c r="CT254" s="136"/>
      <c r="CU254" s="139">
        <f t="shared" si="26"/>
        <v>0</v>
      </c>
      <c r="DF254"/>
    </row>
    <row r="255" spans="35:110" ht="25.5" customHeight="1" x14ac:dyDescent="0.25">
      <c r="AI255" s="138"/>
      <c r="AJ255" s="200"/>
      <c r="AK255" s="200"/>
      <c r="AL255" s="92"/>
      <c r="CQ255" s="139">
        <f t="shared" si="23"/>
        <v>0</v>
      </c>
      <c r="CR255" s="140">
        <f t="shared" si="24"/>
        <v>0</v>
      </c>
      <c r="CS255" s="140">
        <f t="shared" si="25"/>
        <v>0</v>
      </c>
      <c r="CT255" s="136"/>
      <c r="CU255" s="139">
        <f t="shared" si="26"/>
        <v>0</v>
      </c>
      <c r="DF255"/>
    </row>
    <row r="256" spans="35:110" ht="25.5" customHeight="1" x14ac:dyDescent="0.25">
      <c r="AL256" s="92"/>
      <c r="CQ256" s="139">
        <f t="shared" si="23"/>
        <v>0</v>
      </c>
      <c r="CR256" s="140">
        <f t="shared" si="24"/>
        <v>0</v>
      </c>
      <c r="CS256" s="140">
        <f t="shared" si="25"/>
        <v>0</v>
      </c>
      <c r="CT256" s="136"/>
      <c r="CU256" s="139">
        <f t="shared" si="26"/>
        <v>0</v>
      </c>
      <c r="DF256"/>
    </row>
    <row r="257" spans="38:110" ht="25.5" customHeight="1" x14ac:dyDescent="0.25">
      <c r="AL257" s="92"/>
      <c r="CQ257" s="139">
        <f t="shared" si="23"/>
        <v>0</v>
      </c>
      <c r="CR257" s="140">
        <f t="shared" si="24"/>
        <v>0</v>
      </c>
      <c r="CS257" s="140">
        <f t="shared" si="25"/>
        <v>0</v>
      </c>
      <c r="CT257" s="136"/>
      <c r="CU257" s="139">
        <f t="shared" si="26"/>
        <v>0</v>
      </c>
      <c r="DF257"/>
    </row>
    <row r="258" spans="38:110" ht="25.5" customHeight="1" x14ac:dyDescent="0.25">
      <c r="AL258" s="92"/>
      <c r="CQ258" s="139">
        <f t="shared" si="23"/>
        <v>0</v>
      </c>
      <c r="CR258" s="140">
        <f t="shared" si="24"/>
        <v>0</v>
      </c>
      <c r="CS258" s="140">
        <f t="shared" si="25"/>
        <v>0</v>
      </c>
      <c r="CT258" s="136"/>
      <c r="CU258" s="139">
        <f t="shared" si="26"/>
        <v>0</v>
      </c>
      <c r="DF258"/>
    </row>
    <row r="259" spans="38:110" ht="25.5" customHeight="1" x14ac:dyDescent="0.25">
      <c r="AL259" s="92"/>
      <c r="CQ259" s="139">
        <f t="shared" si="23"/>
        <v>0</v>
      </c>
      <c r="CR259" s="140">
        <f t="shared" si="24"/>
        <v>0</v>
      </c>
      <c r="CS259" s="140">
        <f t="shared" si="25"/>
        <v>0</v>
      </c>
      <c r="CT259" s="136"/>
      <c r="CU259" s="139">
        <f t="shared" si="26"/>
        <v>0</v>
      </c>
      <c r="DF259"/>
    </row>
    <row r="260" spans="38:110" ht="25.5" customHeight="1" x14ac:dyDescent="0.25">
      <c r="AL260" s="92"/>
      <c r="CQ260" s="139">
        <f t="shared" si="23"/>
        <v>0</v>
      </c>
      <c r="CR260" s="140">
        <f t="shared" si="24"/>
        <v>0</v>
      </c>
      <c r="CS260" s="140">
        <f t="shared" si="25"/>
        <v>0</v>
      </c>
      <c r="CT260" s="136"/>
      <c r="CU260" s="139">
        <f t="shared" si="26"/>
        <v>0</v>
      </c>
      <c r="DF260"/>
    </row>
    <row r="261" spans="38:110" ht="25.5" customHeight="1" x14ac:dyDescent="0.25">
      <c r="AL261" s="92"/>
      <c r="CQ261" s="139">
        <f t="shared" si="23"/>
        <v>0</v>
      </c>
      <c r="CR261" s="140">
        <f t="shared" si="24"/>
        <v>0</v>
      </c>
      <c r="CS261" s="140">
        <f t="shared" si="25"/>
        <v>0</v>
      </c>
      <c r="CT261" s="136"/>
      <c r="CU261" s="139">
        <f t="shared" si="26"/>
        <v>0</v>
      </c>
      <c r="DF261"/>
    </row>
    <row r="262" spans="38:110" ht="25.5" customHeight="1" x14ac:dyDescent="0.25">
      <c r="AL262" s="92"/>
      <c r="CQ262" s="139">
        <f t="shared" si="23"/>
        <v>0</v>
      </c>
      <c r="CR262" s="140">
        <f t="shared" si="24"/>
        <v>0</v>
      </c>
      <c r="CS262" s="140">
        <f t="shared" si="25"/>
        <v>0</v>
      </c>
      <c r="CT262" s="136"/>
      <c r="CU262" s="139">
        <f t="shared" si="26"/>
        <v>0</v>
      </c>
      <c r="DF262"/>
    </row>
    <row r="263" spans="38:110" ht="25.5" customHeight="1" x14ac:dyDescent="0.25">
      <c r="AL263" s="92"/>
      <c r="CQ263" s="139">
        <f t="shared" si="23"/>
        <v>0</v>
      </c>
      <c r="CR263" s="140">
        <f t="shared" si="24"/>
        <v>0</v>
      </c>
      <c r="CS263" s="140">
        <f t="shared" si="25"/>
        <v>0</v>
      </c>
      <c r="CT263" s="136"/>
      <c r="CU263" s="139">
        <f t="shared" si="26"/>
        <v>0</v>
      </c>
      <c r="DF263"/>
    </row>
    <row r="264" spans="38:110" ht="25.5" customHeight="1" x14ac:dyDescent="0.25">
      <c r="AL264" s="92"/>
      <c r="CQ264" s="139">
        <f t="shared" si="23"/>
        <v>0</v>
      </c>
      <c r="CR264" s="140">
        <f t="shared" si="24"/>
        <v>0</v>
      </c>
      <c r="CS264" s="140">
        <f t="shared" si="25"/>
        <v>0</v>
      </c>
      <c r="CT264" s="136"/>
      <c r="CU264" s="139">
        <f t="shared" si="26"/>
        <v>0</v>
      </c>
      <c r="DF264"/>
    </row>
    <row r="265" spans="38:110" ht="25.5" customHeight="1" x14ac:dyDescent="0.25">
      <c r="AL265" s="92"/>
      <c r="CQ265" s="139">
        <f t="shared" si="23"/>
        <v>0</v>
      </c>
      <c r="CR265" s="140">
        <f t="shared" si="24"/>
        <v>0</v>
      </c>
      <c r="CS265" s="140">
        <f t="shared" si="25"/>
        <v>0</v>
      </c>
      <c r="CT265" s="136"/>
      <c r="CU265" s="139">
        <f t="shared" si="26"/>
        <v>0</v>
      </c>
      <c r="DF265"/>
    </row>
    <row r="266" spans="38:110" ht="25.5" customHeight="1" x14ac:dyDescent="0.25">
      <c r="AL266" s="92"/>
      <c r="CQ266" s="139">
        <f t="shared" si="23"/>
        <v>0</v>
      </c>
      <c r="CR266" s="140">
        <f t="shared" si="24"/>
        <v>0</v>
      </c>
      <c r="CS266" s="140">
        <f t="shared" si="25"/>
        <v>0</v>
      </c>
      <c r="CT266" s="136"/>
      <c r="CU266" s="139">
        <f t="shared" si="26"/>
        <v>0</v>
      </c>
      <c r="DF266"/>
    </row>
    <row r="267" spans="38:110" ht="25.5" customHeight="1" x14ac:dyDescent="0.25">
      <c r="AL267" s="92"/>
      <c r="CQ267" s="139">
        <f t="shared" si="23"/>
        <v>0</v>
      </c>
      <c r="CR267" s="140">
        <f t="shared" si="24"/>
        <v>0</v>
      </c>
      <c r="CS267" s="140">
        <f t="shared" si="25"/>
        <v>0</v>
      </c>
      <c r="CT267" s="136"/>
      <c r="CU267" s="139">
        <f t="shared" si="26"/>
        <v>0</v>
      </c>
      <c r="DF267"/>
    </row>
    <row r="268" spans="38:110" ht="25.5" customHeight="1" x14ac:dyDescent="0.25">
      <c r="AL268" s="92"/>
      <c r="CQ268" s="139">
        <f t="shared" si="23"/>
        <v>0</v>
      </c>
      <c r="CR268" s="140">
        <f t="shared" si="24"/>
        <v>0</v>
      </c>
      <c r="CS268" s="140">
        <f t="shared" si="25"/>
        <v>0</v>
      </c>
      <c r="CT268" s="136"/>
      <c r="CU268" s="139">
        <f t="shared" si="26"/>
        <v>0</v>
      </c>
      <c r="DF268"/>
    </row>
    <row r="269" spans="38:110" ht="25.5" customHeight="1" x14ac:dyDescent="0.25">
      <c r="AL269" s="92"/>
      <c r="CQ269" s="139">
        <f t="shared" si="23"/>
        <v>0</v>
      </c>
      <c r="CR269" s="140">
        <f t="shared" si="24"/>
        <v>0</v>
      </c>
      <c r="CS269" s="140">
        <f t="shared" si="25"/>
        <v>0</v>
      </c>
      <c r="CT269" s="136"/>
      <c r="CU269" s="139">
        <f t="shared" si="26"/>
        <v>0</v>
      </c>
      <c r="DF269"/>
    </row>
    <row r="270" spans="38:110" ht="25.5" customHeight="1" x14ac:dyDescent="0.25">
      <c r="AL270" s="92"/>
      <c r="CQ270" s="139">
        <f t="shared" si="23"/>
        <v>0</v>
      </c>
      <c r="CR270" s="140">
        <f t="shared" si="24"/>
        <v>0</v>
      </c>
      <c r="CS270" s="140">
        <f t="shared" si="25"/>
        <v>0</v>
      </c>
      <c r="CT270" s="136"/>
      <c r="CU270" s="139">
        <f t="shared" si="26"/>
        <v>0</v>
      </c>
      <c r="DF270"/>
    </row>
    <row r="271" spans="38:110" ht="25.5" customHeight="1" x14ac:dyDescent="0.25">
      <c r="AL271" s="92"/>
      <c r="CQ271" s="139">
        <f t="shared" si="23"/>
        <v>0</v>
      </c>
      <c r="CR271" s="140">
        <f t="shared" si="24"/>
        <v>0</v>
      </c>
      <c r="CS271" s="140">
        <f t="shared" si="25"/>
        <v>0</v>
      </c>
      <c r="CT271" s="136"/>
      <c r="CU271" s="139">
        <f t="shared" si="26"/>
        <v>0</v>
      </c>
      <c r="DF271"/>
    </row>
    <row r="272" spans="38:110" ht="25.5" customHeight="1" x14ac:dyDescent="0.25">
      <c r="AL272" s="92"/>
      <c r="CQ272" s="139">
        <f t="shared" si="23"/>
        <v>0</v>
      </c>
      <c r="CR272" s="140">
        <f t="shared" si="24"/>
        <v>0</v>
      </c>
      <c r="CS272" s="140">
        <f t="shared" si="25"/>
        <v>0</v>
      </c>
      <c r="CT272" s="136"/>
      <c r="CU272" s="139">
        <f t="shared" si="26"/>
        <v>0</v>
      </c>
      <c r="DF272"/>
    </row>
    <row r="273" spans="38:110" ht="25.5" customHeight="1" x14ac:dyDescent="0.25">
      <c r="AL273" s="92"/>
      <c r="CQ273" s="139">
        <f t="shared" si="23"/>
        <v>0</v>
      </c>
      <c r="CR273" s="140">
        <f t="shared" si="24"/>
        <v>0</v>
      </c>
      <c r="CS273" s="140">
        <f t="shared" si="25"/>
        <v>0</v>
      </c>
      <c r="CT273" s="136"/>
      <c r="CU273" s="139">
        <f t="shared" si="26"/>
        <v>0</v>
      </c>
      <c r="DF273"/>
    </row>
    <row r="274" spans="38:110" ht="25.5" customHeight="1" x14ac:dyDescent="0.25">
      <c r="AL274" s="92"/>
      <c r="CQ274" s="139">
        <f t="shared" si="23"/>
        <v>0</v>
      </c>
      <c r="CR274" s="140">
        <f t="shared" si="24"/>
        <v>0</v>
      </c>
      <c r="CS274" s="140">
        <f t="shared" si="25"/>
        <v>0</v>
      </c>
      <c r="CT274" s="136"/>
      <c r="CU274" s="139">
        <f t="shared" si="26"/>
        <v>0</v>
      </c>
      <c r="DF274"/>
    </row>
    <row r="275" spans="38:110" ht="25.5" customHeight="1" x14ac:dyDescent="0.25">
      <c r="AL275" s="92"/>
      <c r="CQ275" s="139">
        <f t="shared" si="23"/>
        <v>0</v>
      </c>
      <c r="CR275" s="140">
        <f t="shared" si="24"/>
        <v>0</v>
      </c>
      <c r="CS275" s="140">
        <f t="shared" si="25"/>
        <v>0</v>
      </c>
      <c r="CT275" s="136"/>
      <c r="CU275" s="139">
        <f t="shared" si="26"/>
        <v>0</v>
      </c>
      <c r="DF275"/>
    </row>
    <row r="276" spans="38:110" ht="25.5" customHeight="1" x14ac:dyDescent="0.25">
      <c r="AL276" s="92"/>
      <c r="CQ276" s="139">
        <f t="shared" si="23"/>
        <v>0</v>
      </c>
      <c r="CR276" s="140">
        <f t="shared" si="24"/>
        <v>0</v>
      </c>
      <c r="CS276" s="140">
        <f t="shared" si="25"/>
        <v>0</v>
      </c>
      <c r="CT276" s="136"/>
      <c r="CU276" s="139">
        <f t="shared" si="26"/>
        <v>0</v>
      </c>
      <c r="DF276"/>
    </row>
    <row r="277" spans="38:110" ht="25.5" customHeight="1" x14ac:dyDescent="0.25">
      <c r="AL277" s="92"/>
      <c r="CQ277" s="139">
        <f t="shared" si="23"/>
        <v>0</v>
      </c>
      <c r="CR277" s="140">
        <f t="shared" si="24"/>
        <v>0</v>
      </c>
      <c r="CS277" s="140">
        <f t="shared" si="25"/>
        <v>0</v>
      </c>
      <c r="CT277" s="136"/>
      <c r="CU277" s="139">
        <f t="shared" si="26"/>
        <v>0</v>
      </c>
      <c r="DF277"/>
    </row>
    <row r="278" spans="38:110" ht="25.5" customHeight="1" x14ac:dyDescent="0.25">
      <c r="AL278" s="92"/>
      <c r="CQ278" s="139">
        <f t="shared" ref="CQ278:CQ306" si="27">+CA278+CG278+CM278</f>
        <v>0</v>
      </c>
      <c r="CR278" s="140">
        <f t="shared" ref="CR278:CR306" si="28">CB278+CH278+CN278</f>
        <v>0</v>
      </c>
      <c r="CS278" s="140">
        <f t="shared" ref="CS278:CS306" si="29">CC278+CI278+CO278</f>
        <v>0</v>
      </c>
      <c r="CT278" s="136"/>
      <c r="CU278" s="139">
        <f t="shared" ref="CU278:CU306" si="30">+AI278+CA278+CG278+CM278</f>
        <v>0</v>
      </c>
      <c r="DF278"/>
    </row>
    <row r="279" spans="38:110" ht="25.5" customHeight="1" x14ac:dyDescent="0.25">
      <c r="AL279" s="92"/>
      <c r="CQ279" s="139">
        <f t="shared" si="27"/>
        <v>0</v>
      </c>
      <c r="CR279" s="140">
        <f t="shared" si="28"/>
        <v>0</v>
      </c>
      <c r="CS279" s="140">
        <f t="shared" si="29"/>
        <v>0</v>
      </c>
      <c r="CT279" s="136"/>
      <c r="CU279" s="139">
        <f t="shared" si="30"/>
        <v>0</v>
      </c>
      <c r="DF279"/>
    </row>
    <row r="280" spans="38:110" ht="25.5" customHeight="1" x14ac:dyDescent="0.25">
      <c r="AL280" s="92"/>
      <c r="CQ280" s="139">
        <f t="shared" si="27"/>
        <v>0</v>
      </c>
      <c r="CR280" s="140">
        <f t="shared" si="28"/>
        <v>0</v>
      </c>
      <c r="CS280" s="140">
        <f t="shared" si="29"/>
        <v>0</v>
      </c>
      <c r="CT280" s="136"/>
      <c r="CU280" s="139">
        <f t="shared" si="30"/>
        <v>0</v>
      </c>
      <c r="DF280"/>
    </row>
    <row r="281" spans="38:110" ht="25.5" customHeight="1" x14ac:dyDescent="0.25">
      <c r="AL281" s="92"/>
      <c r="CQ281" s="139">
        <f t="shared" si="27"/>
        <v>0</v>
      </c>
      <c r="CR281" s="140">
        <f t="shared" si="28"/>
        <v>0</v>
      </c>
      <c r="CS281" s="140">
        <f t="shared" si="29"/>
        <v>0</v>
      </c>
      <c r="CT281" s="136"/>
      <c r="CU281" s="139">
        <f t="shared" si="30"/>
        <v>0</v>
      </c>
      <c r="DF281"/>
    </row>
    <row r="282" spans="38:110" ht="25.5" customHeight="1" x14ac:dyDescent="0.25">
      <c r="AL282" s="92"/>
      <c r="CQ282" s="139">
        <f t="shared" si="27"/>
        <v>0</v>
      </c>
      <c r="CR282" s="140">
        <f t="shared" si="28"/>
        <v>0</v>
      </c>
      <c r="CS282" s="140">
        <f t="shared" si="29"/>
        <v>0</v>
      </c>
      <c r="CT282" s="136"/>
      <c r="CU282" s="139">
        <f t="shared" si="30"/>
        <v>0</v>
      </c>
      <c r="DF282"/>
    </row>
    <row r="283" spans="38:110" ht="25.5" customHeight="1" x14ac:dyDescent="0.25">
      <c r="AL283" s="92"/>
      <c r="CQ283" s="139">
        <f t="shared" si="27"/>
        <v>0</v>
      </c>
      <c r="CR283" s="140">
        <f t="shared" si="28"/>
        <v>0</v>
      </c>
      <c r="CS283" s="140">
        <f t="shared" si="29"/>
        <v>0</v>
      </c>
      <c r="CT283" s="136"/>
      <c r="CU283" s="139">
        <f t="shared" si="30"/>
        <v>0</v>
      </c>
      <c r="DF283"/>
    </row>
    <row r="284" spans="38:110" ht="25.5" customHeight="1" x14ac:dyDescent="0.25">
      <c r="AL284" s="92"/>
      <c r="CQ284" s="139">
        <f t="shared" si="27"/>
        <v>0</v>
      </c>
      <c r="CR284" s="140">
        <f t="shared" si="28"/>
        <v>0</v>
      </c>
      <c r="CS284" s="140">
        <f t="shared" si="29"/>
        <v>0</v>
      </c>
      <c r="CT284" s="136"/>
      <c r="CU284" s="139">
        <f t="shared" si="30"/>
        <v>0</v>
      </c>
      <c r="DF284"/>
    </row>
    <row r="285" spans="38:110" ht="25.5" customHeight="1" x14ac:dyDescent="0.25">
      <c r="AL285" s="92"/>
      <c r="CQ285" s="139">
        <f t="shared" si="27"/>
        <v>0</v>
      </c>
      <c r="CR285" s="140">
        <f t="shared" si="28"/>
        <v>0</v>
      </c>
      <c r="CS285" s="140">
        <f t="shared" si="29"/>
        <v>0</v>
      </c>
      <c r="CT285" s="136"/>
      <c r="CU285" s="139">
        <f t="shared" si="30"/>
        <v>0</v>
      </c>
      <c r="DF285"/>
    </row>
    <row r="286" spans="38:110" ht="25.5" customHeight="1" x14ac:dyDescent="0.25">
      <c r="AL286" s="92"/>
      <c r="CQ286" s="139">
        <f t="shared" si="27"/>
        <v>0</v>
      </c>
      <c r="CR286" s="140">
        <f t="shared" si="28"/>
        <v>0</v>
      </c>
      <c r="CS286" s="140">
        <f t="shared" si="29"/>
        <v>0</v>
      </c>
      <c r="CT286" s="136"/>
      <c r="CU286" s="139">
        <f t="shared" si="30"/>
        <v>0</v>
      </c>
      <c r="DF286"/>
    </row>
    <row r="287" spans="38:110" ht="25.5" customHeight="1" x14ac:dyDescent="0.25">
      <c r="AL287" s="92"/>
      <c r="CQ287" s="139">
        <f t="shared" si="27"/>
        <v>0</v>
      </c>
      <c r="CR287" s="140">
        <f t="shared" si="28"/>
        <v>0</v>
      </c>
      <c r="CS287" s="140">
        <f t="shared" si="29"/>
        <v>0</v>
      </c>
      <c r="CT287" s="136"/>
      <c r="CU287" s="139">
        <f t="shared" si="30"/>
        <v>0</v>
      </c>
      <c r="DF287"/>
    </row>
    <row r="288" spans="38:110" ht="25.5" customHeight="1" x14ac:dyDescent="0.25">
      <c r="AL288" s="92"/>
      <c r="CQ288" s="139">
        <f t="shared" si="27"/>
        <v>0</v>
      </c>
      <c r="CR288" s="140">
        <f t="shared" si="28"/>
        <v>0</v>
      </c>
      <c r="CS288" s="140">
        <f t="shared" si="29"/>
        <v>0</v>
      </c>
      <c r="CT288" s="136"/>
      <c r="CU288" s="139">
        <f t="shared" si="30"/>
        <v>0</v>
      </c>
      <c r="DF288"/>
    </row>
    <row r="289" spans="38:110" ht="25.5" customHeight="1" x14ac:dyDescent="0.25">
      <c r="AL289" s="92"/>
      <c r="CQ289" s="139">
        <f t="shared" si="27"/>
        <v>0</v>
      </c>
      <c r="CR289" s="140">
        <f t="shared" si="28"/>
        <v>0</v>
      </c>
      <c r="CS289" s="140">
        <f t="shared" si="29"/>
        <v>0</v>
      </c>
      <c r="CT289" s="136"/>
      <c r="CU289" s="139">
        <f t="shared" si="30"/>
        <v>0</v>
      </c>
      <c r="DF289"/>
    </row>
    <row r="290" spans="38:110" ht="25.5" customHeight="1" x14ac:dyDescent="0.25">
      <c r="AL290" s="92"/>
      <c r="CQ290" s="139">
        <f t="shared" si="27"/>
        <v>0</v>
      </c>
      <c r="CR290" s="140">
        <f t="shared" si="28"/>
        <v>0</v>
      </c>
      <c r="CS290" s="140">
        <f t="shared" si="29"/>
        <v>0</v>
      </c>
      <c r="CT290" s="136"/>
      <c r="CU290" s="139">
        <f t="shared" si="30"/>
        <v>0</v>
      </c>
      <c r="DF290"/>
    </row>
    <row r="291" spans="38:110" ht="25.5" customHeight="1" x14ac:dyDescent="0.25">
      <c r="AL291" s="92"/>
      <c r="CQ291" s="139">
        <f t="shared" si="27"/>
        <v>0</v>
      </c>
      <c r="CR291" s="140">
        <f t="shared" si="28"/>
        <v>0</v>
      </c>
      <c r="CS291" s="140">
        <f t="shared" si="29"/>
        <v>0</v>
      </c>
      <c r="CT291" s="136"/>
      <c r="CU291" s="139">
        <f t="shared" si="30"/>
        <v>0</v>
      </c>
      <c r="DF291"/>
    </row>
    <row r="292" spans="38:110" ht="25.5" customHeight="1" x14ac:dyDescent="0.25">
      <c r="AL292" s="92"/>
      <c r="CQ292" s="139">
        <f t="shared" si="27"/>
        <v>0</v>
      </c>
      <c r="CR292" s="140">
        <f t="shared" si="28"/>
        <v>0</v>
      </c>
      <c r="CS292" s="140">
        <f t="shared" si="29"/>
        <v>0</v>
      </c>
      <c r="CT292" s="136"/>
      <c r="CU292" s="139">
        <f t="shared" si="30"/>
        <v>0</v>
      </c>
      <c r="DF292"/>
    </row>
    <row r="293" spans="38:110" ht="25.5" customHeight="1" x14ac:dyDescent="0.25">
      <c r="AL293" s="92"/>
      <c r="CQ293" s="139">
        <f t="shared" si="27"/>
        <v>0</v>
      </c>
      <c r="CR293" s="140">
        <f t="shared" si="28"/>
        <v>0</v>
      </c>
      <c r="CS293" s="140">
        <f t="shared" si="29"/>
        <v>0</v>
      </c>
      <c r="CT293" s="136"/>
      <c r="CU293" s="139">
        <f t="shared" si="30"/>
        <v>0</v>
      </c>
      <c r="DF293"/>
    </row>
    <row r="294" spans="38:110" ht="25.5" customHeight="1" x14ac:dyDescent="0.25">
      <c r="AL294" s="92"/>
      <c r="CQ294" s="139">
        <f t="shared" si="27"/>
        <v>0</v>
      </c>
      <c r="CR294" s="140">
        <f t="shared" si="28"/>
        <v>0</v>
      </c>
      <c r="CS294" s="140">
        <f t="shared" si="29"/>
        <v>0</v>
      </c>
      <c r="CT294" s="136"/>
      <c r="CU294" s="139">
        <f t="shared" si="30"/>
        <v>0</v>
      </c>
      <c r="DF294"/>
    </row>
    <row r="295" spans="38:110" ht="25.5" customHeight="1" x14ac:dyDescent="0.25">
      <c r="AL295" s="92"/>
      <c r="CQ295" s="139">
        <f t="shared" si="27"/>
        <v>0</v>
      </c>
      <c r="CR295" s="140">
        <f t="shared" si="28"/>
        <v>0</v>
      </c>
      <c r="CS295" s="140">
        <f t="shared" si="29"/>
        <v>0</v>
      </c>
      <c r="CT295" s="136"/>
      <c r="CU295" s="139">
        <f t="shared" si="30"/>
        <v>0</v>
      </c>
      <c r="DF295"/>
    </row>
    <row r="296" spans="38:110" ht="25.5" customHeight="1" x14ac:dyDescent="0.25">
      <c r="AL296" s="92"/>
      <c r="CQ296" s="139">
        <f t="shared" si="27"/>
        <v>0</v>
      </c>
      <c r="CR296" s="140">
        <f t="shared" si="28"/>
        <v>0</v>
      </c>
      <c r="CS296" s="140">
        <f t="shared" si="29"/>
        <v>0</v>
      </c>
      <c r="CT296" s="136"/>
      <c r="CU296" s="139">
        <f t="shared" si="30"/>
        <v>0</v>
      </c>
      <c r="DF296"/>
    </row>
    <row r="297" spans="38:110" ht="25.5" customHeight="1" x14ac:dyDescent="0.25">
      <c r="AL297" s="92"/>
      <c r="CQ297" s="139">
        <f t="shared" si="27"/>
        <v>0</v>
      </c>
      <c r="CR297" s="140">
        <f t="shared" si="28"/>
        <v>0</v>
      </c>
      <c r="CS297" s="140">
        <f t="shared" si="29"/>
        <v>0</v>
      </c>
      <c r="CT297" s="136"/>
      <c r="CU297" s="139">
        <f t="shared" si="30"/>
        <v>0</v>
      </c>
      <c r="DF297"/>
    </row>
    <row r="298" spans="38:110" ht="25.5" customHeight="1" x14ac:dyDescent="0.25">
      <c r="AL298" s="92"/>
      <c r="CQ298" s="139">
        <f t="shared" si="27"/>
        <v>0</v>
      </c>
      <c r="CR298" s="140">
        <f t="shared" si="28"/>
        <v>0</v>
      </c>
      <c r="CS298" s="140">
        <f t="shared" si="29"/>
        <v>0</v>
      </c>
      <c r="CT298" s="136"/>
      <c r="CU298" s="139">
        <f t="shared" si="30"/>
        <v>0</v>
      </c>
      <c r="DF298"/>
    </row>
    <row r="299" spans="38:110" ht="25.5" customHeight="1" x14ac:dyDescent="0.25">
      <c r="AL299" s="92"/>
      <c r="CQ299" s="139">
        <f t="shared" si="27"/>
        <v>0</v>
      </c>
      <c r="CR299" s="140">
        <f t="shared" si="28"/>
        <v>0</v>
      </c>
      <c r="CS299" s="140">
        <f t="shared" si="29"/>
        <v>0</v>
      </c>
      <c r="CT299" s="136"/>
      <c r="CU299" s="139">
        <f t="shared" si="30"/>
        <v>0</v>
      </c>
      <c r="DF299"/>
    </row>
    <row r="300" spans="38:110" ht="25.5" customHeight="1" x14ac:dyDescent="0.25">
      <c r="AL300" s="92"/>
      <c r="CQ300" s="139">
        <f t="shared" si="27"/>
        <v>0</v>
      </c>
      <c r="CR300" s="140">
        <f t="shared" si="28"/>
        <v>0</v>
      </c>
      <c r="CS300" s="140">
        <f t="shared" si="29"/>
        <v>0</v>
      </c>
      <c r="CT300" s="136"/>
      <c r="CU300" s="139">
        <f t="shared" si="30"/>
        <v>0</v>
      </c>
      <c r="DF300"/>
    </row>
    <row r="301" spans="38:110" ht="25.5" customHeight="1" x14ac:dyDescent="0.25">
      <c r="AL301" s="92"/>
      <c r="CQ301" s="139">
        <f t="shared" si="27"/>
        <v>0</v>
      </c>
      <c r="CR301" s="140">
        <f t="shared" si="28"/>
        <v>0</v>
      </c>
      <c r="CS301" s="140">
        <f t="shared" si="29"/>
        <v>0</v>
      </c>
      <c r="CT301" s="136"/>
      <c r="CU301" s="139">
        <f t="shared" si="30"/>
        <v>0</v>
      </c>
      <c r="DF301"/>
    </row>
    <row r="302" spans="38:110" ht="25.5" customHeight="1" x14ac:dyDescent="0.25">
      <c r="AL302" s="92"/>
      <c r="CQ302" s="139">
        <f t="shared" si="27"/>
        <v>0</v>
      </c>
      <c r="CR302" s="140">
        <f t="shared" si="28"/>
        <v>0</v>
      </c>
      <c r="CS302" s="140">
        <f t="shared" si="29"/>
        <v>0</v>
      </c>
      <c r="CT302" s="136"/>
      <c r="CU302" s="139">
        <f t="shared" si="30"/>
        <v>0</v>
      </c>
      <c r="DF302"/>
    </row>
    <row r="303" spans="38:110" ht="25.5" customHeight="1" x14ac:dyDescent="0.25">
      <c r="AL303" s="92"/>
      <c r="CQ303" s="139">
        <f t="shared" si="27"/>
        <v>0</v>
      </c>
      <c r="CR303" s="140">
        <f t="shared" si="28"/>
        <v>0</v>
      </c>
      <c r="CS303" s="140">
        <f t="shared" si="29"/>
        <v>0</v>
      </c>
      <c r="CT303" s="136"/>
      <c r="CU303" s="139">
        <f t="shared" si="30"/>
        <v>0</v>
      </c>
      <c r="DF303"/>
    </row>
    <row r="304" spans="38:110" ht="25.5" customHeight="1" x14ac:dyDescent="0.25">
      <c r="AL304" s="92"/>
      <c r="CQ304" s="139">
        <f t="shared" si="27"/>
        <v>0</v>
      </c>
      <c r="CR304" s="140">
        <f t="shared" si="28"/>
        <v>0</v>
      </c>
      <c r="CS304" s="140">
        <f t="shared" si="29"/>
        <v>0</v>
      </c>
      <c r="CT304" s="136"/>
      <c r="CU304" s="139">
        <f t="shared" si="30"/>
        <v>0</v>
      </c>
      <c r="DF304"/>
    </row>
    <row r="305" spans="5:110" ht="25.5" customHeight="1" x14ac:dyDescent="0.25">
      <c r="AL305" s="92"/>
      <c r="CQ305" s="139">
        <f t="shared" si="27"/>
        <v>0</v>
      </c>
      <c r="CR305" s="140">
        <f t="shared" si="28"/>
        <v>0</v>
      </c>
      <c r="CS305" s="140">
        <f t="shared" si="29"/>
        <v>0</v>
      </c>
      <c r="CT305" s="136"/>
      <c r="CU305" s="139">
        <f t="shared" si="30"/>
        <v>0</v>
      </c>
      <c r="DF305"/>
    </row>
    <row r="306" spans="5:110" ht="25.5" customHeight="1" x14ac:dyDescent="0.25">
      <c r="AL306" s="92"/>
      <c r="CQ306" s="139">
        <f t="shared" si="27"/>
        <v>0</v>
      </c>
      <c r="CR306" s="140">
        <f t="shared" si="28"/>
        <v>0</v>
      </c>
      <c r="CS306" s="140">
        <f t="shared" si="29"/>
        <v>0</v>
      </c>
      <c r="CT306" s="136"/>
      <c r="CU306" s="139">
        <f t="shared" si="30"/>
        <v>0</v>
      </c>
      <c r="DF306"/>
    </row>
    <row r="307" spans="5:110" ht="25.5" customHeight="1" x14ac:dyDescent="0.25">
      <c r="E307" s="151"/>
      <c r="G307" s="7"/>
      <c r="AL307" s="92"/>
    </row>
    <row r="308" spans="5:110" ht="25.5" customHeight="1" x14ac:dyDescent="0.25">
      <c r="G308" s="7"/>
      <c r="AL308" s="92"/>
    </row>
    <row r="309" spans="5:110" ht="25.5" customHeight="1" x14ac:dyDescent="0.25">
      <c r="AL309" s="92"/>
    </row>
    <row r="310" spans="5:110" ht="25.5" customHeight="1" x14ac:dyDescent="0.25">
      <c r="AL310" s="92"/>
    </row>
    <row r="1045669" spans="104:109" ht="25.5" customHeight="1" x14ac:dyDescent="0.25">
      <c r="CZ1045669" s="142"/>
      <c r="DA1045669" s="143"/>
      <c r="DB1045669" s="143"/>
      <c r="DC1045669" s="143"/>
      <c r="DD1045669" s="143"/>
      <c r="DE1045669" s="143"/>
    </row>
  </sheetData>
  <autoFilter ref="A2:GF306"/>
  <mergeCells count="6">
    <mergeCell ref="CU1:DN1"/>
    <mergeCell ref="AN1:AX1"/>
    <mergeCell ref="A1:J1"/>
    <mergeCell ref="AB1:AM1"/>
    <mergeCell ref="AY1:CT1"/>
    <mergeCell ref="K1:AA1"/>
  </mergeCells>
  <conditionalFormatting sqref="AY3:BO1048576 AB3:AC232">
    <cfRule type="cellIs" dxfId="2" priority="6" operator="greaterThan">
      <formula>0</formula>
    </cfRule>
  </conditionalFormatting>
  <conditionalFormatting sqref="CQ1:CQ1048576">
    <cfRule type="cellIs" dxfId="1" priority="54" operator="equal">
      <formula>0</formula>
    </cfRule>
  </conditionalFormatting>
  <conditionalFormatting sqref="CT85">
    <cfRule type="cellIs" dxfId="0" priority="55" operator="greaterThan">
      <formula>0</formula>
    </cfRule>
  </conditionalFormatting>
  <dataValidations count="3">
    <dataValidation type="list" allowBlank="1" showInputMessage="1" showErrorMessage="1" sqref="G225 G141 G103 G106 G128 G130 G115:G117 G119:G122 G196 G202 G208 G215 G211 G108 G307:G308 G3">
      <formula1>tipo</formula1>
    </dataValidation>
    <dataValidation type="list" allowBlank="1" showInputMessage="1" showErrorMessage="1" sqref="H215:H216 H103 H106 H128 H130 H115:H117 H119:H122 H196 H202 H208 H108 H211 H3">
      <formula1>modal</formula1>
    </dataValidation>
    <dataValidation type="list" allowBlank="1" showInputMessage="1" showErrorMessage="1" sqref="I119:I232 I3:I117">
      <formula1>procedimiento</formula1>
    </dataValidation>
  </dataValidations>
  <hyperlinks>
    <hyperlink ref="E159" r:id="rId1"/>
    <hyperlink ref="E128" r:id="rId2"/>
    <hyperlink ref="E115" r:id="rId3"/>
    <hyperlink ref="E116" r:id="rId4"/>
    <hyperlink ref="E117" r:id="rId5"/>
    <hyperlink ref="E119" r:id="rId6"/>
    <hyperlink ref="E120" r:id="rId7"/>
    <hyperlink ref="E121" r:id="rId8"/>
    <hyperlink ref="E122" r:id="rId9"/>
    <hyperlink ref="E196" r:id="rId10"/>
    <hyperlink ref="E202" r:id="rId11"/>
    <hyperlink ref="E216" r:id="rId12"/>
    <hyperlink ref="E217" r:id="rId13"/>
    <hyperlink ref="E219" r:id="rId14"/>
    <hyperlink ref="E4" r:id="rId15"/>
    <hyperlink ref="E5" r:id="rId16"/>
    <hyperlink ref="E6" r:id="rId17"/>
    <hyperlink ref="E7" r:id="rId18"/>
    <hyperlink ref="E8" r:id="rId19"/>
    <hyperlink ref="E9" r:id="rId20"/>
    <hyperlink ref="E10" r:id="rId21"/>
    <hyperlink ref="E11" r:id="rId22"/>
    <hyperlink ref="E12" r:id="rId23"/>
    <hyperlink ref="E13" r:id="rId24"/>
    <hyperlink ref="E14" r:id="rId25"/>
    <hyperlink ref="E15" r:id="rId26"/>
    <hyperlink ref="E16" r:id="rId27"/>
    <hyperlink ref="E17" r:id="rId28"/>
    <hyperlink ref="E19" r:id="rId29"/>
    <hyperlink ref="E20" r:id="rId30"/>
    <hyperlink ref="E21" r:id="rId31"/>
    <hyperlink ref="E22" r:id="rId32"/>
    <hyperlink ref="E23" r:id="rId33"/>
    <hyperlink ref="E24" r:id="rId34"/>
    <hyperlink ref="E25" r:id="rId35"/>
    <hyperlink ref="E26" r:id="rId36"/>
    <hyperlink ref="E27" r:id="rId37"/>
    <hyperlink ref="E28" r:id="rId38"/>
    <hyperlink ref="E29" r:id="rId39"/>
    <hyperlink ref="E30" r:id="rId40"/>
    <hyperlink ref="E31" r:id="rId41"/>
    <hyperlink ref="E32" r:id="rId42"/>
    <hyperlink ref="E33" r:id="rId43"/>
    <hyperlink ref="E34" r:id="rId44"/>
    <hyperlink ref="E35" r:id="rId45"/>
    <hyperlink ref="E36" r:id="rId46"/>
    <hyperlink ref="E37" r:id="rId47"/>
    <hyperlink ref="E38" r:id="rId48"/>
    <hyperlink ref="E39" r:id="rId49"/>
    <hyperlink ref="E40" r:id="rId50"/>
    <hyperlink ref="E41" r:id="rId51"/>
    <hyperlink ref="E42" r:id="rId52"/>
    <hyperlink ref="E43" r:id="rId53"/>
    <hyperlink ref="E44" r:id="rId54"/>
    <hyperlink ref="E45" r:id="rId55"/>
    <hyperlink ref="E46" r:id="rId56"/>
    <hyperlink ref="E47" r:id="rId57"/>
    <hyperlink ref="E48" r:id="rId58"/>
    <hyperlink ref="E49" r:id="rId59"/>
    <hyperlink ref="E50" r:id="rId60"/>
    <hyperlink ref="E51" r:id="rId61"/>
    <hyperlink ref="E52" r:id="rId62"/>
    <hyperlink ref="E53" r:id="rId63"/>
    <hyperlink ref="E54" r:id="rId64"/>
    <hyperlink ref="E55" r:id="rId65"/>
    <hyperlink ref="E56" r:id="rId66"/>
    <hyperlink ref="E57" r:id="rId67"/>
    <hyperlink ref="E58" r:id="rId68"/>
    <hyperlink ref="E59" r:id="rId69"/>
    <hyperlink ref="E60" r:id="rId70"/>
    <hyperlink ref="E61" r:id="rId71"/>
    <hyperlink ref="E62" r:id="rId72"/>
    <hyperlink ref="E63" r:id="rId73"/>
    <hyperlink ref="E64" r:id="rId74"/>
    <hyperlink ref="E65" r:id="rId75"/>
    <hyperlink ref="E66" r:id="rId76"/>
    <hyperlink ref="E67" r:id="rId77"/>
    <hyperlink ref="E68" r:id="rId78"/>
    <hyperlink ref="E69" r:id="rId79"/>
    <hyperlink ref="E70" r:id="rId80"/>
    <hyperlink ref="E71" r:id="rId81"/>
    <hyperlink ref="E72" r:id="rId82"/>
    <hyperlink ref="E73" r:id="rId83"/>
    <hyperlink ref="E74" r:id="rId84"/>
    <hyperlink ref="E75" r:id="rId85"/>
    <hyperlink ref="E76" r:id="rId86"/>
    <hyperlink ref="E77" r:id="rId87"/>
    <hyperlink ref="E78" r:id="rId88"/>
    <hyperlink ref="E79" r:id="rId89"/>
    <hyperlink ref="E80" r:id="rId90"/>
    <hyperlink ref="E81" r:id="rId91"/>
    <hyperlink ref="E82" r:id="rId92"/>
    <hyperlink ref="E83" r:id="rId93"/>
    <hyperlink ref="E84" r:id="rId94"/>
    <hyperlink ref="E85" r:id="rId95"/>
    <hyperlink ref="E87" r:id="rId96"/>
    <hyperlink ref="E103" r:id="rId97"/>
    <hyperlink ref="E88" r:id="rId98"/>
    <hyperlink ref="E89" r:id="rId99"/>
    <hyperlink ref="E90" r:id="rId100"/>
    <hyperlink ref="E91" r:id="rId101"/>
    <hyperlink ref="E92" r:id="rId102"/>
    <hyperlink ref="E93" r:id="rId103"/>
    <hyperlink ref="E94" r:id="rId104"/>
    <hyperlink ref="E95" r:id="rId105"/>
    <hyperlink ref="E96" r:id="rId106"/>
    <hyperlink ref="E97" r:id="rId107"/>
    <hyperlink ref="E98" r:id="rId108"/>
    <hyperlink ref="E99" r:id="rId109"/>
    <hyperlink ref="E100" r:id="rId110"/>
    <hyperlink ref="E101" r:id="rId111"/>
    <hyperlink ref="E102" r:id="rId112"/>
    <hyperlink ref="E104" r:id="rId113"/>
    <hyperlink ref="E105" r:id="rId114"/>
    <hyperlink ref="E107" r:id="rId115"/>
    <hyperlink ref="E109" r:id="rId116"/>
    <hyperlink ref="E110" r:id="rId117"/>
    <hyperlink ref="E111" r:id="rId118"/>
    <hyperlink ref="E113" r:id="rId119"/>
    <hyperlink ref="E114" r:id="rId120"/>
    <hyperlink ref="E112" r:id="rId121"/>
    <hyperlink ref="E123" r:id="rId122"/>
    <hyperlink ref="E124" r:id="rId123"/>
    <hyperlink ref="E125" r:id="rId124"/>
    <hyperlink ref="E126" r:id="rId125"/>
    <hyperlink ref="E127" r:id="rId126"/>
    <hyperlink ref="E134" r:id="rId127"/>
    <hyperlink ref="E130" r:id="rId128"/>
    <hyperlink ref="E141" r:id="rId129"/>
    <hyperlink ref="E129" r:id="rId130"/>
    <hyperlink ref="E131" r:id="rId131"/>
    <hyperlink ref="E132" r:id="rId132"/>
    <hyperlink ref="E133" r:id="rId133"/>
    <hyperlink ref="E135" r:id="rId134"/>
    <hyperlink ref="E136" r:id="rId135"/>
    <hyperlink ref="E137" r:id="rId136"/>
    <hyperlink ref="E138" r:id="rId137"/>
    <hyperlink ref="E139" r:id="rId138"/>
    <hyperlink ref="E140" r:id="rId139"/>
    <hyperlink ref="E142" r:id="rId140"/>
    <hyperlink ref="E143" r:id="rId141"/>
    <hyperlink ref="E144" r:id="rId142"/>
    <hyperlink ref="E145" r:id="rId143"/>
    <hyperlink ref="E146" r:id="rId144"/>
    <hyperlink ref="E147" r:id="rId145"/>
    <hyperlink ref="E148" r:id="rId146"/>
    <hyperlink ref="E149" r:id="rId147"/>
    <hyperlink ref="E150" r:id="rId148"/>
    <hyperlink ref="E151" r:id="rId149"/>
    <hyperlink ref="E152" r:id="rId150"/>
    <hyperlink ref="E153" r:id="rId151"/>
    <hyperlink ref="E154" r:id="rId152"/>
    <hyperlink ref="E155" r:id="rId153"/>
    <hyperlink ref="E156" r:id="rId154"/>
    <hyperlink ref="E157" r:id="rId155"/>
    <hyperlink ref="E158" r:id="rId156"/>
    <hyperlink ref="E160" r:id="rId157"/>
    <hyperlink ref="E161" r:id="rId158"/>
    <hyperlink ref="E162" r:id="rId159"/>
    <hyperlink ref="E163" r:id="rId160"/>
    <hyperlink ref="E164" r:id="rId161"/>
    <hyperlink ref="E165" r:id="rId162"/>
    <hyperlink ref="E166" r:id="rId163"/>
    <hyperlink ref="E167" r:id="rId164"/>
    <hyperlink ref="E168" r:id="rId165"/>
    <hyperlink ref="E169" r:id="rId166"/>
    <hyperlink ref="E170" r:id="rId167"/>
    <hyperlink ref="E171" r:id="rId168"/>
    <hyperlink ref="E172" r:id="rId169"/>
    <hyperlink ref="E173" r:id="rId170"/>
    <hyperlink ref="E174" r:id="rId171"/>
    <hyperlink ref="E175" r:id="rId172"/>
    <hyperlink ref="E176" r:id="rId173"/>
    <hyperlink ref="E177" r:id="rId174"/>
    <hyperlink ref="E178" r:id="rId175"/>
    <hyperlink ref="E179" r:id="rId176"/>
    <hyperlink ref="E180" r:id="rId177"/>
    <hyperlink ref="E182" r:id="rId178"/>
    <hyperlink ref="E183" r:id="rId179"/>
    <hyperlink ref="E184" r:id="rId180"/>
    <hyperlink ref="E185" r:id="rId181"/>
    <hyperlink ref="E186" r:id="rId182"/>
    <hyperlink ref="E187" r:id="rId183"/>
    <hyperlink ref="E188" r:id="rId184"/>
    <hyperlink ref="E189" r:id="rId185"/>
    <hyperlink ref="E190" r:id="rId186"/>
    <hyperlink ref="E191" r:id="rId187"/>
    <hyperlink ref="E192" r:id="rId188"/>
    <hyperlink ref="E193" r:id="rId189"/>
    <hyperlink ref="E194" r:id="rId190"/>
    <hyperlink ref="E195" r:id="rId191"/>
    <hyperlink ref="E197" r:id="rId192"/>
    <hyperlink ref="E198" r:id="rId193"/>
    <hyperlink ref="E199" r:id="rId194"/>
    <hyperlink ref="E200" r:id="rId195"/>
    <hyperlink ref="E201" r:id="rId196"/>
    <hyperlink ref="E203" r:id="rId197"/>
    <hyperlink ref="E204" r:id="rId198"/>
    <hyperlink ref="E205" r:id="rId199"/>
    <hyperlink ref="E206" r:id="rId200"/>
    <hyperlink ref="E207" r:id="rId201"/>
    <hyperlink ref="E209" r:id="rId202"/>
    <hyperlink ref="E210" r:id="rId203"/>
    <hyperlink ref="E212" r:id="rId204"/>
    <hyperlink ref="E213" r:id="rId205"/>
    <hyperlink ref="E214" r:id="rId206"/>
    <hyperlink ref="E225" r:id="rId207"/>
    <hyperlink ref="E218" r:id="rId208"/>
    <hyperlink ref="E220" r:id="rId209"/>
    <hyperlink ref="E221" r:id="rId210"/>
    <hyperlink ref="E222" r:id="rId211"/>
    <hyperlink ref="E223" r:id="rId212"/>
    <hyperlink ref="E224" r:id="rId213"/>
    <hyperlink ref="E226" r:id="rId214"/>
    <hyperlink ref="E227" r:id="rId215"/>
    <hyperlink ref="E228" r:id="rId216"/>
    <hyperlink ref="E229" r:id="rId217"/>
    <hyperlink ref="E230" r:id="rId218"/>
    <hyperlink ref="E231" r:id="rId219"/>
    <hyperlink ref="E232" r:id="rId220"/>
    <hyperlink ref="E86" r:id="rId221"/>
    <hyperlink ref="E3" r:id="rId222"/>
    <hyperlink ref="E208" r:id="rId223"/>
    <hyperlink ref="E211" r:id="rId224"/>
    <hyperlink ref="E215" r:id="rId225"/>
    <hyperlink ref="E106" r:id="rId226"/>
  </hyperlinks>
  <pageMargins left="0.7" right="0.7" top="0.75" bottom="0.75" header="0.3" footer="0.3"/>
  <pageSetup orientation="portrait" horizontalDpi="4294967293" verticalDpi="0" r:id="rId227"/>
  <legacyDrawing r:id="rId228"/>
  <extLst>
    <ext xmlns:x14="http://schemas.microsoft.com/office/spreadsheetml/2009/9/main" uri="{CCE6A557-97BC-4b89-ADB6-D9C93CAAB3DF}">
      <x14:dataValidations xmlns:xm="http://schemas.microsoft.com/office/excel/2006/main" count="8">
        <x14:dataValidation type="list" allowBlank="1" showInputMessage="1" showErrorMessage="1" error="SOLO NIT O C.C._x000a_">
          <x14:formula1>
            <xm:f>#REF!</xm:f>
          </x14:formula1>
          <xm:sqref>BV48 BS48:BS49 BS184 BP3:BP182</xm:sqref>
        </x14:dataValidation>
        <x14:dataValidation type="list" allowBlank="1" showInputMessage="1" showErrorMessage="1">
          <x14:formula1>
            <xm:f>#REF!</xm:f>
          </x14:formula1>
          <xm:sqref>U208 U214:U218 U210:U212 U221 U223:U229 M3:M232</xm:sqref>
        </x14:dataValidation>
        <x14:dataValidation type="list" allowBlank="1" showInputMessage="1" showErrorMessage="1">
          <x14:formula1>
            <xm:f>#REF!</xm:f>
          </x14:formula1>
          <xm:sqref>Q219:Q232 Q3:Q217</xm:sqref>
        </x14:dataValidation>
        <x14:dataValidation type="list" allowBlank="1" showInputMessage="1" showErrorMessage="1" error="SELECCIONE UN SOLO NUMERO">
          <x14:formula1>
            <xm:f>#REF!</xm:f>
          </x14:formula1>
          <xm:sqref>AZ137:AZ232 AY3:AY232 BA3:BE232 AZ3:AZ135</xm:sqref>
        </x14:dataValidation>
        <x14:dataValidation type="list" allowBlank="1" showInputMessage="1" showErrorMessage="1">
          <x14:formula1>
            <xm:f>#REF!</xm:f>
          </x14:formula1>
          <xm:sqref>Q218 W218:Y218</xm:sqref>
        </x14:dataValidation>
        <x14:dataValidation type="list" allowBlank="1" showInputMessage="1" showErrorMessage="1" error="SELECCIONE SOLO 1_x000a_">
          <x14:formula1>
            <xm:f>#REF!</xm:f>
          </x14:formula1>
          <xm:sqref>BS3:BS4</xm:sqref>
        </x14:dataValidation>
        <x14:dataValidation type="list" allowBlank="1" showInputMessage="1" showErrorMessage="1" error="ESCOJA UNO DE LOS TRES">
          <x14:formula1>
            <xm:f>#REF!</xm:f>
          </x14:formula1>
          <xm:sqref>AQ3:AQ232</xm:sqref>
        </x14:dataValidation>
        <x14:dataValidation type="list" allowBlank="1" showInputMessage="1" showErrorMessage="1" error="SOLO UNO DE LA LISTA DESPLEGABLE_x000a_">
          <x14:formula1>
            <xm:f>#REF!</xm:f>
          </x14:formula1>
          <xm:sqref>U3:U207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2023</vt:lpstr>
    </vt:vector>
  </TitlesOfParts>
  <Manager/>
  <Company>Alcaldía Local de Teusaquillo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Moreno Serrano</dc:creator>
  <cp:keywords/>
  <dc:description/>
  <cp:lastModifiedBy>Diana Patricia Ballen</cp:lastModifiedBy>
  <cp:revision/>
  <dcterms:created xsi:type="dcterms:W3CDTF">2022-01-20T15:00:47Z</dcterms:created>
  <dcterms:modified xsi:type="dcterms:W3CDTF">2024-01-17T13:40:45Z</dcterms:modified>
  <cp:category/>
  <cp:contentStatus/>
</cp:coreProperties>
</file>