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"/>
    </mc:Choice>
  </mc:AlternateContent>
  <bookViews>
    <workbookView xWindow="0" yWindow="0" windowWidth="20490" windowHeight="7650" firstSheet="2" activeTab="2"/>
  </bookViews>
  <sheets>
    <sheet name="Hoja1" sheetId="4" state="hidden" r:id="rId1"/>
    <sheet name="Hoja2" sheetId="2" state="hidden" r:id="rId2"/>
    <sheet name="2023" sheetId="1" r:id="rId3"/>
  </sheets>
  <definedNames>
    <definedName name="_xlnm._FilterDatabase" localSheetId="2" hidden="1">'2023'!$A$2:$GH$88</definedName>
    <definedName name="_xlnm._FilterDatabase" localSheetId="0" hidden="1">Hoja1!$A$1:$U$177</definedName>
    <definedName name="modal">#REF!</definedName>
    <definedName name="procedimiento">#REF!</definedName>
    <definedName name="seleccion">'2023'!#REF!</definedName>
    <definedName name="tip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V13" i="1" l="1"/>
  <c r="CT13" i="1"/>
  <c r="CX13" i="1" s="1"/>
  <c r="CS13" i="1"/>
  <c r="CR13" i="1"/>
  <c r="CV12" i="1"/>
  <c r="CT12" i="1"/>
  <c r="CX12" i="1" s="1"/>
  <c r="CS12" i="1"/>
  <c r="CR12" i="1"/>
  <c r="CV11" i="1"/>
  <c r="CT11" i="1"/>
  <c r="CX11" i="1" s="1"/>
  <c r="CS11" i="1"/>
  <c r="CR11" i="1"/>
  <c r="CV10" i="1"/>
  <c r="CT10" i="1"/>
  <c r="CX10" i="1" s="1"/>
  <c r="CS10" i="1"/>
  <c r="CR10" i="1"/>
  <c r="CV9" i="1"/>
  <c r="CT9" i="1"/>
  <c r="CX9" i="1" s="1"/>
  <c r="CS9" i="1"/>
  <c r="CR9" i="1"/>
  <c r="CV8" i="1"/>
  <c r="CT8" i="1"/>
  <c r="CX8" i="1" s="1"/>
  <c r="CS8" i="1"/>
  <c r="CR8" i="1"/>
  <c r="CV7" i="1"/>
  <c r="CT7" i="1"/>
  <c r="CX7" i="1" s="1"/>
  <c r="CS7" i="1"/>
  <c r="CR7" i="1"/>
  <c r="CV14" i="1"/>
  <c r="CT14" i="1"/>
  <c r="CX14" i="1" s="1"/>
  <c r="CS14" i="1"/>
  <c r="CR14" i="1"/>
  <c r="CV6" i="1"/>
  <c r="CT6" i="1"/>
  <c r="CX6" i="1" s="1"/>
  <c r="CS6" i="1"/>
  <c r="CR6" i="1"/>
  <c r="CV5" i="1"/>
  <c r="CT5" i="1"/>
  <c r="CX5" i="1" s="1"/>
  <c r="CS5" i="1"/>
  <c r="CR5" i="1"/>
  <c r="CV4" i="1"/>
  <c r="CT4" i="1"/>
  <c r="CX4" i="1" s="1"/>
  <c r="CS4" i="1"/>
  <c r="CR4" i="1"/>
  <c r="CR3" i="1"/>
  <c r="CV3" i="1"/>
  <c r="CT3" i="1"/>
  <c r="CX3" i="1" s="1"/>
  <c r="CS3" i="1"/>
  <c r="CV87" i="1"/>
  <c r="CV88" i="1"/>
  <c r="CT88" i="1"/>
  <c r="CS87" i="1"/>
  <c r="CS88" i="1"/>
  <c r="CR87" i="1"/>
  <c r="CR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V85" i="1"/>
  <c r="CV86" i="1"/>
  <c r="CS78" i="1"/>
  <c r="CS79" i="1"/>
  <c r="CS80" i="1"/>
  <c r="CS81" i="1"/>
  <c r="CS82" i="1"/>
  <c r="CS83" i="1"/>
  <c r="CS84" i="1"/>
  <c r="CS85" i="1"/>
  <c r="CS86" i="1"/>
  <c r="CR77" i="1"/>
  <c r="CR78" i="1"/>
  <c r="CR79" i="1"/>
  <c r="CR80" i="1"/>
  <c r="CR81" i="1"/>
  <c r="CR82" i="1"/>
  <c r="CR83" i="1"/>
  <c r="CR84" i="1"/>
  <c r="CR85" i="1"/>
  <c r="CR86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D3" i="4"/>
  <c r="E3" i="4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E59" i="4" s="1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E78" i="4" s="1"/>
  <c r="D79" i="4"/>
  <c r="E79" i="4" s="1"/>
  <c r="D80" i="4"/>
  <c r="E80" i="4" s="1"/>
  <c r="D81" i="4"/>
  <c r="E81" i="4" s="1"/>
  <c r="D82" i="4"/>
  <c r="E82" i="4" s="1"/>
  <c r="D83" i="4"/>
  <c r="E83" i="4" s="1"/>
  <c r="D84" i="4"/>
  <c r="E84" i="4" s="1"/>
  <c r="D85" i="4"/>
  <c r="E85" i="4" s="1"/>
  <c r="D86" i="4"/>
  <c r="E86" i="4" s="1"/>
  <c r="D87" i="4"/>
  <c r="E87" i="4" s="1"/>
  <c r="D88" i="4"/>
  <c r="E88" i="4" s="1"/>
  <c r="D89" i="4"/>
  <c r="E89" i="4" s="1"/>
  <c r="D90" i="4"/>
  <c r="E90" i="4" s="1"/>
  <c r="D91" i="4"/>
  <c r="E91" i="4" s="1"/>
  <c r="D92" i="4"/>
  <c r="E92" i="4" s="1"/>
  <c r="D93" i="4"/>
  <c r="E93" i="4" s="1"/>
  <c r="D94" i="4"/>
  <c r="E94" i="4" s="1"/>
  <c r="D95" i="4"/>
  <c r="E95" i="4" s="1"/>
  <c r="D96" i="4"/>
  <c r="E96" i="4" s="1"/>
  <c r="D97" i="4"/>
  <c r="E97" i="4" s="1"/>
  <c r="D98" i="4"/>
  <c r="E98" i="4" s="1"/>
  <c r="D99" i="4"/>
  <c r="E99" i="4" s="1"/>
  <c r="D100" i="4"/>
  <c r="E100" i="4" s="1"/>
  <c r="D101" i="4"/>
  <c r="E101" i="4" s="1"/>
  <c r="D102" i="4"/>
  <c r="E102" i="4" s="1"/>
  <c r="D103" i="4"/>
  <c r="E103" i="4" s="1"/>
  <c r="D104" i="4"/>
  <c r="E104" i="4" s="1"/>
  <c r="D105" i="4"/>
  <c r="E105" i="4" s="1"/>
  <c r="D106" i="4"/>
  <c r="E106" i="4" s="1"/>
  <c r="D107" i="4"/>
  <c r="E107" i="4" s="1"/>
  <c r="D108" i="4"/>
  <c r="E108" i="4" s="1"/>
  <c r="D109" i="4"/>
  <c r="E109" i="4" s="1"/>
  <c r="D110" i="4"/>
  <c r="E110" i="4" s="1"/>
  <c r="D111" i="4"/>
  <c r="E111" i="4" s="1"/>
  <c r="D112" i="4"/>
  <c r="E112" i="4" s="1"/>
  <c r="D113" i="4"/>
  <c r="E113" i="4" s="1"/>
  <c r="D114" i="4"/>
  <c r="E114" i="4" s="1"/>
  <c r="D115" i="4"/>
  <c r="E115" i="4" s="1"/>
  <c r="D116" i="4"/>
  <c r="E116" i="4" s="1"/>
  <c r="D117" i="4"/>
  <c r="E117" i="4" s="1"/>
  <c r="D118" i="4"/>
  <c r="E118" i="4" s="1"/>
  <c r="D119" i="4"/>
  <c r="E119" i="4" s="1"/>
  <c r="D120" i="4"/>
  <c r="E120" i="4" s="1"/>
  <c r="D121" i="4"/>
  <c r="E121" i="4" s="1"/>
  <c r="D122" i="4"/>
  <c r="E122" i="4" s="1"/>
  <c r="D123" i="4"/>
  <c r="E123" i="4" s="1"/>
  <c r="D124" i="4"/>
  <c r="E124" i="4" s="1"/>
  <c r="D125" i="4"/>
  <c r="E125" i="4" s="1"/>
  <c r="D126" i="4"/>
  <c r="E126" i="4" s="1"/>
  <c r="D127" i="4"/>
  <c r="E127" i="4" s="1"/>
  <c r="D128" i="4"/>
  <c r="E128" i="4" s="1"/>
  <c r="D129" i="4"/>
  <c r="E129" i="4" s="1"/>
  <c r="D130" i="4"/>
  <c r="E130" i="4" s="1"/>
  <c r="D131" i="4"/>
  <c r="E131" i="4" s="1"/>
  <c r="D132" i="4"/>
  <c r="E132" i="4" s="1"/>
  <c r="D133" i="4"/>
  <c r="E133" i="4" s="1"/>
  <c r="D134" i="4"/>
  <c r="E134" i="4" s="1"/>
  <c r="D135" i="4"/>
  <c r="E135" i="4" s="1"/>
  <c r="D136" i="4"/>
  <c r="E136" i="4" s="1"/>
  <c r="D137" i="4"/>
  <c r="E137" i="4" s="1"/>
  <c r="D138" i="4"/>
  <c r="E138" i="4" s="1"/>
  <c r="D139" i="4"/>
  <c r="E139" i="4" s="1"/>
  <c r="D140" i="4"/>
  <c r="E140" i="4" s="1"/>
  <c r="D141" i="4"/>
  <c r="E141" i="4" s="1"/>
  <c r="D142" i="4"/>
  <c r="E142" i="4" s="1"/>
  <c r="D143" i="4"/>
  <c r="E143" i="4" s="1"/>
  <c r="D144" i="4"/>
  <c r="E144" i="4" s="1"/>
  <c r="D145" i="4"/>
  <c r="E145" i="4" s="1"/>
  <c r="D146" i="4"/>
  <c r="E146" i="4" s="1"/>
  <c r="D147" i="4"/>
  <c r="E147" i="4" s="1"/>
  <c r="D148" i="4"/>
  <c r="E148" i="4" s="1"/>
  <c r="D149" i="4"/>
  <c r="E149" i="4" s="1"/>
  <c r="D150" i="4"/>
  <c r="E150" i="4" s="1"/>
  <c r="D151" i="4"/>
  <c r="E151" i="4" s="1"/>
  <c r="D152" i="4"/>
  <c r="E152" i="4" s="1"/>
  <c r="D153" i="4"/>
  <c r="E153" i="4" s="1"/>
  <c r="D154" i="4"/>
  <c r="E154" i="4" s="1"/>
  <c r="D155" i="4"/>
  <c r="E155" i="4" s="1"/>
  <c r="D156" i="4"/>
  <c r="E156" i="4" s="1"/>
  <c r="D157" i="4"/>
  <c r="E157" i="4" s="1"/>
  <c r="D158" i="4"/>
  <c r="E158" i="4" s="1"/>
  <c r="D159" i="4"/>
  <c r="E159" i="4" s="1"/>
  <c r="D160" i="4"/>
  <c r="E160" i="4" s="1"/>
  <c r="D161" i="4"/>
  <c r="E161" i="4" s="1"/>
  <c r="D162" i="4"/>
  <c r="E162" i="4" s="1"/>
  <c r="D163" i="4"/>
  <c r="E163" i="4" s="1"/>
  <c r="D164" i="4"/>
  <c r="E164" i="4" s="1"/>
  <c r="D165" i="4"/>
  <c r="E165" i="4" s="1"/>
  <c r="D166" i="4"/>
  <c r="E166" i="4" s="1"/>
  <c r="D167" i="4"/>
  <c r="E167" i="4" s="1"/>
  <c r="D168" i="4"/>
  <c r="E168" i="4" s="1"/>
  <c r="D169" i="4"/>
  <c r="E169" i="4" s="1"/>
  <c r="D170" i="4"/>
  <c r="E170" i="4" s="1"/>
  <c r="D171" i="4"/>
  <c r="E171" i="4" s="1"/>
  <c r="D172" i="4"/>
  <c r="E172" i="4" s="1"/>
  <c r="D173" i="4"/>
  <c r="E173" i="4" s="1"/>
  <c r="D174" i="4"/>
  <c r="E174" i="4" s="1"/>
  <c r="D175" i="4"/>
  <c r="E175" i="4" s="1"/>
  <c r="D176" i="4"/>
  <c r="E176" i="4" s="1"/>
  <c r="D177" i="4"/>
  <c r="E177" i="4" s="1"/>
  <c r="D2" i="4"/>
  <c r="E2" i="4" s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H28" i="4"/>
  <c r="G29" i="4"/>
  <c r="H29" i="4" s="1"/>
  <c r="G30" i="4"/>
  <c r="H30" i="4"/>
  <c r="G31" i="4"/>
  <c r="H31" i="4" s="1"/>
  <c r="G32" i="4"/>
  <c r="H32" i="4"/>
  <c r="G33" i="4"/>
  <c r="H33" i="4" s="1"/>
  <c r="G34" i="4"/>
  <c r="H34" i="4"/>
  <c r="G35" i="4"/>
  <c r="H35" i="4" s="1"/>
  <c r="G36" i="4"/>
  <c r="H36" i="4"/>
  <c r="G37" i="4"/>
  <c r="H37" i="4" s="1"/>
  <c r="G38" i="4"/>
  <c r="H38" i="4"/>
  <c r="G39" i="4"/>
  <c r="H39" i="4" s="1"/>
  <c r="G40" i="4"/>
  <c r="H40" i="4"/>
  <c r="G41" i="4"/>
  <c r="H41" i="4" s="1"/>
  <c r="G42" i="4"/>
  <c r="H42" i="4"/>
  <c r="G43" i="4"/>
  <c r="H43" i="4" s="1"/>
  <c r="H44" i="4"/>
  <c r="H45" i="4"/>
  <c r="H46" i="4"/>
  <c r="H47" i="4"/>
  <c r="G48" i="4"/>
  <c r="H48" i="4"/>
  <c r="H49" i="4"/>
  <c r="H50" i="4"/>
  <c r="G51" i="4"/>
  <c r="H51" i="4"/>
  <c r="H52" i="4"/>
  <c r="H53" i="4"/>
  <c r="H54" i="4"/>
  <c r="H55" i="4"/>
  <c r="H56" i="4"/>
  <c r="G57" i="4"/>
  <c r="H57" i="4" s="1"/>
  <c r="H58" i="4"/>
  <c r="G59" i="4"/>
  <c r="H59" i="4"/>
  <c r="G60" i="4"/>
  <c r="H60" i="4" s="1"/>
  <c r="G61" i="4"/>
  <c r="H61" i="4"/>
  <c r="G62" i="4"/>
  <c r="H62" i="4" s="1"/>
  <c r="H63" i="4"/>
  <c r="G64" i="4"/>
  <c r="H64" i="4" s="1"/>
  <c r="H65" i="4"/>
  <c r="G66" i="4"/>
  <c r="H66" i="4"/>
  <c r="G67" i="4"/>
  <c r="H67" i="4" s="1"/>
  <c r="G68" i="4"/>
  <c r="H68" i="4"/>
  <c r="G69" i="4"/>
  <c r="H69" i="4" s="1"/>
  <c r="G70" i="4"/>
  <c r="H70" i="4"/>
  <c r="G71" i="4"/>
  <c r="H71" i="4" s="1"/>
  <c r="H72" i="4"/>
  <c r="H73" i="4"/>
  <c r="H74" i="4"/>
  <c r="H75" i="4"/>
  <c r="H76" i="4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H124" i="4"/>
  <c r="H125" i="4"/>
  <c r="H126" i="4"/>
  <c r="H127" i="4"/>
  <c r="H128" i="4"/>
  <c r="H129" i="4"/>
  <c r="H130" i="4"/>
  <c r="H131" i="4"/>
  <c r="H132" i="4"/>
  <c r="H133" i="4"/>
  <c r="H134" i="4"/>
  <c r="G135" i="4"/>
  <c r="H135" i="4" s="1"/>
  <c r="G136" i="4"/>
  <c r="H136" i="4"/>
  <c r="G137" i="4"/>
  <c r="H137" i="4" s="1"/>
  <c r="G138" i="4"/>
  <c r="H138" i="4"/>
  <c r="G139" i="4"/>
  <c r="H139" i="4" s="1"/>
  <c r="G140" i="4"/>
  <c r="H140" i="4"/>
  <c r="G141" i="4"/>
  <c r="H141" i="4" s="1"/>
  <c r="G142" i="4"/>
  <c r="H142" i="4"/>
  <c r="G143" i="4"/>
  <c r="H143" i="4" s="1"/>
  <c r="H144" i="4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H163" i="4"/>
  <c r="H164" i="4"/>
  <c r="H165" i="4"/>
  <c r="H166" i="4"/>
  <c r="H167" i="4"/>
  <c r="H168" i="4"/>
  <c r="H169" i="4"/>
  <c r="G170" i="4"/>
  <c r="H170" i="4" s="1"/>
  <c r="H171" i="4"/>
  <c r="H172" i="4"/>
  <c r="G173" i="4"/>
  <c r="H173" i="4" s="1"/>
  <c r="G174" i="4"/>
  <c r="H174" i="4"/>
  <c r="G175" i="4"/>
  <c r="H175" i="4" s="1"/>
  <c r="G176" i="4"/>
  <c r="H176" i="4"/>
  <c r="G177" i="4"/>
  <c r="H177" i="4" s="1"/>
  <c r="G2" i="4"/>
  <c r="H2" i="4"/>
</calcChain>
</file>

<file path=xl/comments1.xml><?xml version="1.0" encoding="utf-8"?>
<comments xmlns="http://schemas.openxmlformats.org/spreadsheetml/2006/main">
  <authors>
    <author>tc={C8B5A218-C58B-445B-B313-D2CB798BC2A9}</author>
    <author>Edwin Moreno Serrano</author>
  </authors>
  <commentList>
    <comment ref="L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BÚSQUEDA DE TITULARES Y CESIONARIOS CELDAS BM3 Y BP3</t>
        </r>
      </text>
    </comment>
    <comment ref="N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SI INGRESA NIT , NO DIGITE EL NUMERO DE VERIFICACION
</t>
        </r>
      </text>
    </comment>
    <comment ref="AZ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MARQUE EL NUMERO DE ADICIONES 1 SI ES LA 1RA, 2 SI ES LA 2DA ETC
</t>
        </r>
      </text>
    </comment>
    <comment ref="BA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MARQUE EL NUMERO DE PRORROGA 1 SI ES LA 1RA, 2 SI ES LA 2DA ETC
</t>
        </r>
      </text>
    </comment>
    <comment ref="BB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MARQUE EL NUMERO DE CESION
 1 SI ES LA 1RA, 2 SI ES LA 2DA ETC
</t>
        </r>
      </text>
    </comment>
    <comment ref="BC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MARQUE EL NUMERO DE SUSPENSIÓN
 1 SI ES LA 1RA, 2 SI ES LA 2DA ETC
</t>
        </r>
      </text>
    </comment>
    <comment ref="BD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MARQUE CON UNA X
</t>
        </r>
      </text>
    </comment>
    <comment ref="BG2" authorId="1" shapeId="0">
      <text>
        <r>
          <rPr>
            <b/>
            <sz val="9"/>
            <color indexed="81"/>
            <rFont val="Tahoma"/>
            <family val="2"/>
          </rPr>
          <t>Edwin Moreno Serrano:INDIQUE LA FECHA DESDE DONDE SE CEDE , TERMINA O SUSPENDE</t>
        </r>
      </text>
    </comment>
    <comment ref="BH2" authorId="1" shapeId="0">
      <text>
        <r>
          <rPr>
            <b/>
            <sz val="9"/>
            <color indexed="81"/>
            <rFont val="Tahoma"/>
            <family val="2"/>
          </rPr>
          <t>Edwin Moreno Serrano:INDIQUE LA FECHA DESDE DONDE SE CEDE , TERMINA O SUSPENDE</t>
        </r>
      </text>
    </comment>
    <comment ref="BI2" authorId="1" shapeId="0">
      <text>
        <r>
          <rPr>
            <b/>
            <sz val="9"/>
            <color indexed="81"/>
            <rFont val="Tahoma"/>
            <family val="2"/>
          </rPr>
          <t>Edwin Moreno Serrano:INDIQUE LA FECHA DESDE DONDE SE CEDE , TERMINA O SUSPENDE</t>
        </r>
      </text>
    </comment>
    <comment ref="BQ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TIPO DE DOCUMENTO DE QUIEN RECIBE LA CESION
</t>
        </r>
      </text>
    </comment>
    <comment ref="BT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TIPO DE DOCUMENTO DE QUIEN RECIBE LA CESION
</t>
        </r>
      </text>
    </comment>
    <comment ref="BW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TIPO DE DOCUMENTO DE QUIEN RECIBE LA CESION
</t>
        </r>
      </text>
    </comment>
    <comment ref="DQ2" authorId="1" shapeId="0">
      <text>
        <r>
          <rPr>
            <b/>
            <sz val="9"/>
            <color indexed="81"/>
            <rFont val="Tahoma"/>
            <family val="2"/>
          </rPr>
          <t>Edwin Moreno Serrano:</t>
        </r>
        <r>
          <rPr>
            <sz val="9"/>
            <color indexed="81"/>
            <rFont val="Tahoma"/>
            <family val="2"/>
          </rPr>
          <t xml:space="preserve">
SI INGRESA NIT , NO DIGITE EL NUMERO DE VERIFICACION
</t>
        </r>
      </text>
    </comment>
  </commentList>
</comments>
</file>

<file path=xl/sharedStrings.xml><?xml version="1.0" encoding="utf-8"?>
<sst xmlns="http://schemas.openxmlformats.org/spreadsheetml/2006/main" count="2617" uniqueCount="776">
  <si>
    <t>n</t>
  </si>
  <si>
    <t>VALOR_INICIAL</t>
  </si>
  <si>
    <t>VALOR_MENSUAL</t>
  </si>
  <si>
    <t>PLAZO</t>
  </si>
  <si>
    <t>PROYECTO</t>
  </si>
  <si>
    <t>NAT</t>
  </si>
  <si>
    <t>PRESUPUESTO</t>
  </si>
  <si>
    <t>ANULACION</t>
  </si>
  <si>
    <t>DIRECCION_CONTRATISTA</t>
  </si>
  <si>
    <t>TELEFONO_CONTRATISTA</t>
  </si>
  <si>
    <t>CODIGO_PROYECTO</t>
  </si>
  <si>
    <t>NOMBRE_PROYECTO</t>
  </si>
  <si>
    <t>CDPS</t>
  </si>
  <si>
    <t>RPS</t>
  </si>
  <si>
    <t>TIPOLOGIA</t>
  </si>
  <si>
    <t>NIVELACADEMICO</t>
  </si>
  <si>
    <t>GENERO</t>
  </si>
  <si>
    <t>3.3.1.16.05.57.2169</t>
  </si>
  <si>
    <t>1 1. Natural</t>
  </si>
  <si>
    <t>1 1-Inversion</t>
  </si>
  <si>
    <t>0</t>
  </si>
  <si>
    <t>AVENIDA CARRERA 68 # 1 A - 55</t>
  </si>
  <si>
    <t/>
  </si>
  <si>
    <t>, 2169</t>
  </si>
  <si>
    <t>FORTALECIMIENTO INSTITUCIONAL Y RENDICIÓN DE CUENTAS</t>
  </si>
  <si>
    <t xml:space="preserve">  Cdp 1 289 Fecha 12/01/2022 Valor 36,800,000;</t>
  </si>
  <si>
    <t xml:space="preserve">  Rp 1 2 Fecha 13/01/2022 Valor 18,400,000;</t>
  </si>
  <si>
    <t>SERVICIOS APOYO A LA GESTION DE LA ENTIDAD (SERVICIOS ADMINISTRATIVOS)</t>
  </si>
  <si>
    <t xml:space="preserve"> BACHILLER</t>
  </si>
  <si>
    <t>FEMENINO</t>
  </si>
  <si>
    <t>CARRERA 52 # 25 - 10</t>
  </si>
  <si>
    <t xml:space="preserve">  Cdp 1 290 Fecha 12/01/2022 Valor 41,600,000;</t>
  </si>
  <si>
    <t xml:space="preserve">  Rp 1 1 Fecha 13/01/2022 Valor 20,800,000;</t>
  </si>
  <si>
    <t>MASCULINO</t>
  </si>
  <si>
    <t>CALLE 146 # 13 - 27 CASA 106</t>
  </si>
  <si>
    <t xml:space="preserve">  Cdp 1 293 Fecha 12/01/2022 Valor 41,600,000;</t>
  </si>
  <si>
    <t xml:space="preserve">  Rp 1 6 Fecha 18/01/2022 Valor 20,800,000;</t>
  </si>
  <si>
    <t xml:space="preserve"> AUXILIAR</t>
  </si>
  <si>
    <t>CALLE 54 A SUR # 87 B - 45 MANZ M -BLOQ 3 APTO 503</t>
  </si>
  <si>
    <t xml:space="preserve">  Rp 1 15 Fecha 19/01/2022 Valor 20,800,000;</t>
  </si>
  <si>
    <t xml:space="preserve"> TÉCNICO</t>
  </si>
  <si>
    <t>CARRERA 79 G # 15 A - 27</t>
  </si>
  <si>
    <t xml:space="preserve">  Rp 1 4 Fecha 14/01/2022 Valor 20,800,000;</t>
  </si>
  <si>
    <t>CALLE 53 B # 18 A - 33 APTO 605 ED BABIECA</t>
  </si>
  <si>
    <t xml:space="preserve">  Cdp 1 291 Fecha 12/01/2022 Valor 52,800,000;</t>
  </si>
  <si>
    <t xml:space="preserve">  Rp 1 5 Fecha 17/01/2022 Valor 52,800,000;</t>
  </si>
  <si>
    <t>SERVICIOS PROFESIONALES</t>
  </si>
  <si>
    <t xml:space="preserve"> PROFESIONAL</t>
  </si>
  <si>
    <t>3.3.1.16.05.57.2172</t>
  </si>
  <si>
    <t>CARRERA 68 B # 78 - 24 INT 6 APTO 202</t>
  </si>
  <si>
    <t>, 2172</t>
  </si>
  <si>
    <t>TEUSAQUILLO CON ACCIONES DE INSPECCIÓN, VIGILANCIA Y CONTROL DE MANERA TRANSPARENTE.</t>
  </si>
  <si>
    <t xml:space="preserve">  Cdp 1 294 Fecha 13/01/2022 Valor 24,800,000;</t>
  </si>
  <si>
    <t xml:space="preserve">  Rp 1 3 Fecha 14/01/2022 Valor 24,800,000;</t>
  </si>
  <si>
    <t>CALLE 6 A # 89 - 47</t>
  </si>
  <si>
    <t xml:space="preserve">  Cdp 1 368 Fecha 14/01/2022 Valor 24,800,000;</t>
  </si>
  <si>
    <t xml:space="preserve">  Rp 1 9 Fecha 18/01/2022 Valor 24,800,000;</t>
  </si>
  <si>
    <t>3.3.1.16.01.1.2045</t>
  </si>
  <si>
    <t>CALLE 42 B SUR # 92 A - 3</t>
  </si>
  <si>
    <t>, 2045</t>
  </si>
  <si>
    <t>TEUSAQUILLO CON UN NUEVO CONTRATO SOCIAL CON IGUALDAD DE OPORTUNIDADES PARA LA INCLUSIÓN SOCIAL</t>
  </si>
  <si>
    <t xml:space="preserve">  Cdp 1 366 Fecha 14/01/2022 Valor 20,800,000;</t>
  </si>
  <si>
    <t xml:space="preserve">  Rp 1 8 Fecha 18/01/2022 Valor 20,800,000;</t>
  </si>
  <si>
    <t>CARRERA 73 C # 24 D - 66</t>
  </si>
  <si>
    <t xml:space="preserve">  Cdp 1 369 Fecha 14/01/2022 Valor 44,000,000;</t>
  </si>
  <si>
    <t xml:space="preserve">  Rp 1 10 Fecha 18/01/2022 Valor 44,000,000;</t>
  </si>
  <si>
    <t>3.3.1.16.04.49.2154</t>
  </si>
  <si>
    <t>MANZANA B CASA 12 VILLA LIGIA 2</t>
  </si>
  <si>
    <t>, 2154</t>
  </si>
  <si>
    <t>TEUSAQUILLO MEJOR CON LA MALLA VIAL Y ESPACIO PÚBLICO</t>
  </si>
  <si>
    <t xml:space="preserve">  Cdp 1 375 Fecha 14/01/2022 Valor 36,160,000;</t>
  </si>
  <si>
    <t xml:space="preserve">  Rp 1 11 Fecha 18/01/2022 Valor 36,160,000;</t>
  </si>
  <si>
    <t>CARRERA 21 # 145 A - 30 APTO 501</t>
  </si>
  <si>
    <t xml:space="preserve">  Cdp 1 363 Fecha 14/01/2022 Valor 52,800,000;</t>
  </si>
  <si>
    <t xml:space="preserve">  Rp 1 7 Fecha 18/01/2022 Valor 52,800,000;</t>
  </si>
  <si>
    <t xml:space="preserve"> ESPECIALIZADO PROFESIONAL</t>
  </si>
  <si>
    <t>3.3.1.16.03.43.2164</t>
  </si>
  <si>
    <t>CALLE 12 # 2 C - 55 FUNZA CUNDINAMARCA</t>
  </si>
  <si>
    <t>, 2164</t>
  </si>
  <si>
    <t>TEUSAQUILLO RESPIRA CONFIANZA Y SEGURIDAD CIUDADANA</t>
  </si>
  <si>
    <t xml:space="preserve">  Cdp 1 409 Fecha 17/01/2022 Valor 44,000,000;</t>
  </si>
  <si>
    <t xml:space="preserve">  Rp 1 16 Fecha 19/01/2022 Valor 44,000,000;</t>
  </si>
  <si>
    <t>CARRERA 92 # 74 - 66</t>
  </si>
  <si>
    <t xml:space="preserve">  Cdp 1 359 Fecha 14/01/2022 Valor 404,800,000;</t>
  </si>
  <si>
    <t xml:space="preserve">  Rp 1 389 Fecha 21/01/2022 Valor 18,400,000;</t>
  </si>
  <si>
    <t>TRANSVERSAL 79 A # 86 - 2</t>
  </si>
  <si>
    <t xml:space="preserve">  Rp 1 385 Fecha 21/01/2022 Valor 18,400,000;</t>
  </si>
  <si>
    <t>CARRERA 18 C # 70 B - 37 SUR</t>
  </si>
  <si>
    <t xml:space="preserve">  Rp 1 381 Fecha 21/01/2022 Valor 18,400,000;</t>
  </si>
  <si>
    <t>AVENIDA CALLE 75 A # 76 - 44</t>
  </si>
  <si>
    <t xml:space="preserve">  Rp 1 379 Fecha 21/01/2022 Valor 18,400,000;</t>
  </si>
  <si>
    <t>CARRERA 69 B # 31 - 9 SUR</t>
  </si>
  <si>
    <t xml:space="preserve">  Rp 1 388 Fecha 21/01/2022 Valor 18,400,000;</t>
  </si>
  <si>
    <t>CARRERA 25 # 51 - 64 APTO 504</t>
  </si>
  <si>
    <t xml:space="preserve">  Rp 1 382 Fecha 21/01/2022 Valor 18,400,000;</t>
  </si>
  <si>
    <t>AVENIDA CALLE 53 # 50 - 81</t>
  </si>
  <si>
    <t xml:space="preserve">  Rp 1 377 Fecha 21/01/2022 Valor 18,400,000;</t>
  </si>
  <si>
    <t xml:space="preserve"> BACHILLER PROFESIONAL</t>
  </si>
  <si>
    <t>CALLE 70 # 96 - 34 CASA 185</t>
  </si>
  <si>
    <t xml:space="preserve">  Rp 1 390 Fecha 21/01/2022 Valor 18,400,000;</t>
  </si>
  <si>
    <t>CALLE 53 SUR # 31 - 90</t>
  </si>
  <si>
    <t xml:space="preserve">  Rp 1 387 Fecha 21/01/2022 Valor 18,400,000;</t>
  </si>
  <si>
    <t>CALLE 48 Q BIS SUR # 1 A - 12 ESTE</t>
  </si>
  <si>
    <t xml:space="preserve">  Rp 1 383 Fecha 21/01/2022 Valor 18,400,000;</t>
  </si>
  <si>
    <t>CARRERA 86 F # 56 - 11 SUR</t>
  </si>
  <si>
    <t xml:space="preserve">  Rp 1 384 Fecha 21/01/2022 Valor 18,400,000;</t>
  </si>
  <si>
    <t xml:space="preserve"> LICENCIADO</t>
  </si>
  <si>
    <t>CALLE 12 # 71 B - 60</t>
  </si>
  <si>
    <t xml:space="preserve">  Rp 1 568 Fecha 27/01/2022 Valor 18,400,000;</t>
  </si>
  <si>
    <t>CARRERA 44 B # 22 - 65 TORRE 1 APTO 304</t>
  </si>
  <si>
    <t xml:space="preserve">  Rp 1 441 Fecha 26/01/2022 Valor 18,400,000;</t>
  </si>
  <si>
    <t>CARRERA 108 # 82 - 50 APTO 501</t>
  </si>
  <si>
    <t xml:space="preserve">  Rp 1 386 Fecha 21/01/2022 Valor 18,400,000;</t>
  </si>
  <si>
    <t>AVENIDA CARRERA 64 A # 22 - 41</t>
  </si>
  <si>
    <t xml:space="preserve">  Rp 1 380 Fecha 21/01/2022 Valor 18,400,000;</t>
  </si>
  <si>
    <t>AVENIDA CALLE 56 B SUR # 87 A - 34</t>
  </si>
  <si>
    <t xml:space="preserve">  Rp 1 378 Fecha 21/01/2022 Valor 18,400,000;</t>
  </si>
  <si>
    <t>CARRERA 52 A # 41 B - 15 SUR</t>
  </si>
  <si>
    <t xml:space="preserve">  Rp 1 484 Fecha 27/01/2022 Valor 18,400,000;</t>
  </si>
  <si>
    <t>CARRERA 3 D ESTE # 49 C - 17 SUR</t>
  </si>
  <si>
    <t>3229230889</t>
  </si>
  <si>
    <t xml:space="preserve">  Rp 1 440 Fecha 26/01/2022 Valor 18,400,000;</t>
  </si>
  <si>
    <t>CALLE 31 SUR # 5 - 15</t>
  </si>
  <si>
    <t>3016044130</t>
  </si>
  <si>
    <t xml:space="preserve">  Rp 1 535 Fecha 28/01/2022 Valor 18,400,000;</t>
  </si>
  <si>
    <t>CALLE 23 # 83 - 27 MODELIA</t>
  </si>
  <si>
    <t>2804906</t>
  </si>
  <si>
    <t xml:space="preserve">  Rp 1 522 Fecha 28/01/2022 Valor 18,400,000;</t>
  </si>
  <si>
    <t xml:space="preserve"> BACHILLER CON UN (1) AÑO DE EXPERIENCIA RELACIONADA</t>
  </si>
  <si>
    <t>AVENIDA CALLE 165 # 8 H - 60</t>
  </si>
  <si>
    <t xml:space="preserve">  Cdp 1 414 Fecha 17/01/2022 Valor 22,400,000;</t>
  </si>
  <si>
    <t xml:space="preserve">  Rp 1 22 Fecha 19/02/2022 Valor 22,400,000;</t>
  </si>
  <si>
    <t xml:space="preserve"> BACHILLER CON CINCO (5) SEMESTRES DE EDUCACIÓN SUPERIOR</t>
  </si>
  <si>
    <t>AVENIDA CARRERA 81 B # 19 B - 80</t>
  </si>
  <si>
    <t xml:space="preserve"> </t>
  </si>
  <si>
    <t>CARRERA 100 # 16 A - 16</t>
  </si>
  <si>
    <t>9340010</t>
  </si>
  <si>
    <t xml:space="preserve">  Cdp 1 413 Fecha 17/01/2022 Valor 36,160,000;</t>
  </si>
  <si>
    <t xml:space="preserve">  Rp 1 21 Fecha 19/01/2022 Valor 36,160,000;</t>
  </si>
  <si>
    <t>CALLE 51 # 71 B - 39 APTO 203</t>
  </si>
  <si>
    <t>7618701</t>
  </si>
  <si>
    <t xml:space="preserve">  Cdp 1 410 Fecha 17/01/2022 Valor 36,160,000;</t>
  </si>
  <si>
    <t xml:space="preserve">  Rp 1 20 Fecha 19/01/2022 Valor 36,160,000;</t>
  </si>
  <si>
    <t xml:space="preserve"> MAGISTER PROFESIONAL</t>
  </si>
  <si>
    <t>CALLE 181 C # 11 - 75 TORRE 9 AP 303</t>
  </si>
  <si>
    <t>7022601</t>
  </si>
  <si>
    <t xml:space="preserve">  Cdp 1 422 Fecha 17/01/2022 Valor 36,160,000;</t>
  </si>
  <si>
    <t xml:space="preserve">  Rp 1 23 Fecha 21/01/2022 Valor 36,160,000;</t>
  </si>
  <si>
    <t>DIAGONAL 85 # 76 - 40</t>
  </si>
  <si>
    <t>AVENIDA CALLE 10 # 80 - 41</t>
  </si>
  <si>
    <t xml:space="preserve">  Cdp 1 430 Fecha 18/01/2022 Valor 108,480,000;</t>
  </si>
  <si>
    <t xml:space="preserve">  Rp 1 12 Fecha 18/01/2022 Valor 36,160,000;</t>
  </si>
  <si>
    <t>CALLE 33 # 19 - 45</t>
  </si>
  <si>
    <t xml:space="preserve">  Rp 1 13 Fecha 18/01/2022 Valor 36,160,000;</t>
  </si>
  <si>
    <t xml:space="preserve"> BACHILLER CON SIETE (7) SEMESTRES DE EDUCACIÓN SUPERIOR</t>
  </si>
  <si>
    <t>CALLE 44 D # 45 - 30</t>
  </si>
  <si>
    <t xml:space="preserve">  Rp 1 396 Fecha 21/01/2022 Valor 36,160,000;</t>
  </si>
  <si>
    <t>CALLE 6 D # 71 F - 27</t>
  </si>
  <si>
    <t xml:space="preserve">  Cdp 1 424 Fecha 17/01/2022 Valor 36,160,000;</t>
  </si>
  <si>
    <t xml:space="preserve">  Rp 1 14 Fecha 19/01/2022 Valor 36,160,000;</t>
  </si>
  <si>
    <t xml:space="preserve"> TECNÓLOGO</t>
  </si>
  <si>
    <t>AV 1 DE MAYO 49 B - 14 SUR</t>
  </si>
  <si>
    <t xml:space="preserve">  Cdp 1 292 Fecha 12/01/2022 Valor 18,400,000;</t>
  </si>
  <si>
    <t xml:space="preserve">  Rp 1 506 Fecha 28/01/2022 Valor 18,400,000;</t>
  </si>
  <si>
    <t>CALLE 65 # 78 - 22 SUR</t>
  </si>
  <si>
    <t xml:space="preserve">  Cdp 1 423 Fecha 17/01/2022 Valor 30,800,000;</t>
  </si>
  <si>
    <t xml:space="preserve">  Rp 1 376 Fecha 20/01/2022 Valor 30,800,000;</t>
  </si>
  <si>
    <t>CALLE 53 B # 18 - 17</t>
  </si>
  <si>
    <t>3112625449</t>
  </si>
  <si>
    <t>CARRERA 141 # 49 - 32</t>
  </si>
  <si>
    <t>CALLE 74 D # 70 A - 30</t>
  </si>
  <si>
    <t>CARRERA 21 B # 31 - 10 SUR</t>
  </si>
  <si>
    <t>2390873</t>
  </si>
  <si>
    <t>CARRERA 54 D # 134 - 20</t>
  </si>
  <si>
    <t>7976743</t>
  </si>
  <si>
    <t>CARRERA 112 F # 72 C - 21</t>
  </si>
  <si>
    <t>CALLE 23 C # 72 B - 10</t>
  </si>
  <si>
    <t>DIAGONAL 61 B # 18 - 9 APTO 503</t>
  </si>
  <si>
    <t>CALLE 165 B # 13 C - 55</t>
  </si>
  <si>
    <t>TRANSVERSAL 42 # 4 F - 88</t>
  </si>
  <si>
    <t xml:space="preserve">  Cdp 1 403 Fecha 17/01/2022 Valor 36,160,000;</t>
  </si>
  <si>
    <t xml:space="preserve">  Rp 1 445 Fecha 22/01/2022 Valor 36,160,000;</t>
  </si>
  <si>
    <t>CARRERA 6 # 26 - 85 PISO 2</t>
  </si>
  <si>
    <t>4761825</t>
  </si>
  <si>
    <t xml:space="preserve">  Cdp 1 415 Fecha 17/01/2022 Valor 36,160,000;</t>
  </si>
  <si>
    <t xml:space="preserve">  Rp 1 444 Fecha 26/02/2022 Valor 36,160,000;</t>
  </si>
  <si>
    <t>CALLE 137 A # 72 - 25 CASA8</t>
  </si>
  <si>
    <t xml:space="preserve">  Cdp 1 425 Fecha 17/01/2022 Valor 48,000,000;</t>
  </si>
  <si>
    <t xml:space="preserve">  Rp 1 17 Fecha 19/02/2022 Valor 48,000,000;</t>
  </si>
  <si>
    <t>CARRERA 86 B # 53 - 22</t>
  </si>
  <si>
    <t xml:space="preserve">  Cdp 1 360 Fecha 14/01/2022 Valor 36,160,000;</t>
  </si>
  <si>
    <t xml:space="preserve">  Rp 1 400 Fecha 26/01/2022 Valor 36,160,000;</t>
  </si>
  <si>
    <t>AVENIDA CARRERA 56 # 16 - 16 SUR</t>
  </si>
  <si>
    <t xml:space="preserve">  Rp 1 447 Fecha 26/01/2022 Valor 18,400,000;</t>
  </si>
  <si>
    <t>DIAGONAL 58 M BIS # 78 - 5</t>
  </si>
  <si>
    <t>3138801415</t>
  </si>
  <si>
    <t xml:space="preserve">  Cdp 1 427 Fecha 17/01/2022 Valor 40,000,000;</t>
  </si>
  <si>
    <t xml:space="preserve">  Rp 1 443 Fecha 26/01/2022 Valor 40,000,000;</t>
  </si>
  <si>
    <t>CARRERA 55 # 56 A - 33</t>
  </si>
  <si>
    <t xml:space="preserve">  Cdp 1 435 Fecha 18/01/2022 Valor 40,000,000;</t>
  </si>
  <si>
    <t xml:space="preserve">  Rp 1 442 Fecha 26/01/2022 Valor 40,000,000;</t>
  </si>
  <si>
    <t>CARRERA 9 # 60 - 69</t>
  </si>
  <si>
    <t xml:space="preserve">  Cdp 1 400 Fecha 17/01/2022 Valor 36,160,000;</t>
  </si>
  <si>
    <t xml:space="preserve">  Rp 1 446 Fecha 26/01/2022 Valor 36,160,000;</t>
  </si>
  <si>
    <t>CARRERA 9 # 48 - 85</t>
  </si>
  <si>
    <t xml:space="preserve">  Cdp 1 412 Fecha 17/01/2022 Valor 48,000,000;</t>
  </si>
  <si>
    <t xml:space="preserve">  Rp 1 486 Fecha 27/01/2022 Valor 48,000,000;</t>
  </si>
  <si>
    <t>AVENIDA CARRERA 80 # 8 - 11</t>
  </si>
  <si>
    <t>AVENIDA CARRERA 95 A # 34 - 75</t>
  </si>
  <si>
    <t>AVENIDA CARRERA 100 # 50 - 45 SUR SECTOR 4</t>
  </si>
  <si>
    <t>AVENIDA CALLE 17 SUR # 30 - 51</t>
  </si>
  <si>
    <t>AVENIDA CARRERA 72 # 67 - 75</t>
  </si>
  <si>
    <t>CALLE 169 # 49 B - 33</t>
  </si>
  <si>
    <t>3203334242</t>
  </si>
  <si>
    <t xml:space="preserve">  Cdp 1 385 Fecha 14/01/2022 Valor 36,160,000;</t>
  </si>
  <si>
    <t xml:space="preserve">  Rp 1 406 Fecha 24/01/2022 Valor 36,160,000;</t>
  </si>
  <si>
    <t xml:space="preserve"> PROFESIONAL TITULO PROFESIONAL CON TRES (3) AÑOS DE EXPERIENCIA PROFESIONAL</t>
  </si>
  <si>
    <t>3.3.1.16.01.6.2101</t>
  </si>
  <si>
    <t>CARRERA 39 A # 35 - 27 SUR</t>
  </si>
  <si>
    <t>, 2101</t>
  </si>
  <si>
    <t>TEUSAQUILLO UN NUEVO CONTRATO SOCIAL PARA LA DOTACIÓN DE CAIDSG, DOTACIÓN DE JARDINES INFANTILES Y CENTROS AMAR Y PARA LA PREVENCIÓN DE VIOLENCIAS.</t>
  </si>
  <si>
    <t xml:space="preserve">  Cdp 1 376 Fecha 14/01/2022 Valor 36,160,000;</t>
  </si>
  <si>
    <t xml:space="preserve">  Rp 1 420 Fecha 24/01/2022 Valor 36,160,000;</t>
  </si>
  <si>
    <t>CARRERA 74 B # 64 - 96</t>
  </si>
  <si>
    <t>3188710652</t>
  </si>
  <si>
    <t xml:space="preserve">  Cdp 1 386 Fecha 14/01/2022 Valor 36,160,000;</t>
  </si>
  <si>
    <t xml:space="preserve">  Rp 1 423 Fecha 24/01/2022 Valor 36,160,000;</t>
  </si>
  <si>
    <t>CALLE 39 SUR # 72 M - 27</t>
  </si>
  <si>
    <t>3185218116</t>
  </si>
  <si>
    <t xml:space="preserve">  Cdp 1 384 Fecha 14/01/2022 Valor 36,160,000;</t>
  </si>
  <si>
    <t xml:space="preserve">  Rp 1 422 Fecha 24/01/2022 Valor 36,160,000;</t>
  </si>
  <si>
    <t>CALLE 137 A # 58 - 70</t>
  </si>
  <si>
    <t xml:space="preserve">  Cdp 1 362 Fecha 14/01/2022 Valor 44,000,000;</t>
  </si>
  <si>
    <t xml:space="preserve">  Rp 1 393 Fecha 21/01/2022 Valor 44,000,000;</t>
  </si>
  <si>
    <t xml:space="preserve"> BACHILLER ESPECIALIZADO PROFESIONAL</t>
  </si>
  <si>
    <t>3.3.1.16.01.6</t>
  </si>
  <si>
    <t>CARRERA 63 # 22 - 45</t>
  </si>
  <si>
    <t>, 2109</t>
  </si>
  <si>
    <t xml:space="preserve">TEUSAQUILLO UN NUEVO CONTRATO SOCIAL CON IGUALDAD DE OPORTUNIDADES PARA_x000D_
VINCULAR MUJERES CUIDADORAS A ESTRATEGIAS DEL CUIDADO_x000D_
</t>
  </si>
  <si>
    <t xml:space="preserve">  Cdp 1 373 Fecha 14/01/2022 Valor 36,160,000;</t>
  </si>
  <si>
    <t xml:space="preserve">  Rp 1 419 Fecha 24/01/2022 Valor 36,160,000;</t>
  </si>
  <si>
    <t>3.3.1.16.01.6.2113</t>
  </si>
  <si>
    <t>AVENIDA CARRERA 22 # 148 - 32</t>
  </si>
  <si>
    <t>, 2113</t>
  </si>
  <si>
    <t>TEUSAQUILLO  INCLUYENTE  PARA LAS PERSONAS CON DISCAPACIDAD Y LA DISMINUCIÓN DE FACTORES DE RIESGO FRENTE AL CONSUMO DE SUSTANCIAS PSICOACTIVAS</t>
  </si>
  <si>
    <t xml:space="preserve">  Cdp 1 364 Fecha 14/01/2022 Valor 144,640,000;</t>
  </si>
  <si>
    <t xml:space="preserve">  Rp 1 374 Fecha 20/01/2022 Valor 36,160,000;</t>
  </si>
  <si>
    <t>CARRERA 124 B # 6 - 66</t>
  </si>
  <si>
    <t xml:space="preserve">  Cdp 1 445 Fecha 20/01/2022 Valor 52,800,000;</t>
  </si>
  <si>
    <t xml:space="preserve">  Rp 1 398 Fecha 21/01/2022 Valor 52,800,000;</t>
  </si>
  <si>
    <t>CARRERA 38 # 57 - 29</t>
  </si>
  <si>
    <t>3.3.1.16.01.20.2072</t>
  </si>
  <si>
    <t>CALLE 4 # 33 - 34</t>
  </si>
  <si>
    <t>, 2072</t>
  </si>
  <si>
    <t>TEUSAQUILLO REFERENTE EN DEPORTE, RECREACIÓN Y ACTIVIDAD FÍSICA.</t>
  </si>
  <si>
    <t xml:space="preserve">  Cdp 1 429 Fecha 18/01/2022 Valor 18,400,000;</t>
  </si>
  <si>
    <t xml:space="preserve">  Rp 1 395 Fecha 22/01/2022 Valor 18,400,000;</t>
  </si>
  <si>
    <t>CARRERA 16 D # 59 - 33 SUR</t>
  </si>
  <si>
    <t xml:space="preserve">  Cdp 1 361 Fecha 14/01/2022 Valor 24,800,000;</t>
  </si>
  <si>
    <t xml:space="preserve">  Rp 1 392 Fecha 21/01/2022 Valor 24,800,000;</t>
  </si>
  <si>
    <t xml:space="preserve"> TERMINACION Y APROBACION DEL PENSUM ACADEMICO DE EDUCACION SUPERIOR EN FORMACION PROFESIONAL</t>
  </si>
  <si>
    <t>3.3.1.16.01.24.2087</t>
  </si>
  <si>
    <t>CARRERA 53 D # 2 - 85</t>
  </si>
  <si>
    <t>, 2087</t>
  </si>
  <si>
    <t xml:space="preserve">O TEUSAQUILLO RESPIRA AGRICULTURA_x000D_
</t>
  </si>
  <si>
    <t xml:space="preserve">  Cdp 1 436 Fecha 20/01/2022 Valor 36,160,000;</t>
  </si>
  <si>
    <t xml:space="preserve">  Rp 1 397 Fecha 21/01/2022 Valor 36,160,000;</t>
  </si>
  <si>
    <t>3.3.1.16.01.17.2160</t>
  </si>
  <si>
    <t>CALLE 48 # 13 - 70</t>
  </si>
  <si>
    <t>, 2160</t>
  </si>
  <si>
    <t>JOVENES CON FUTURO</t>
  </si>
  <si>
    <t xml:space="preserve">  Cdp 1 447 Fecha 20/01/2022 Valor 24,800,000;</t>
  </si>
  <si>
    <t xml:space="preserve">  Rp 1 399 Fecha 22/01/2022 Valor 24,800,000;</t>
  </si>
  <si>
    <t>CALLE 45 # 19 - 79 APT607</t>
  </si>
  <si>
    <t>4569428</t>
  </si>
  <si>
    <t xml:space="preserve">  Cdp 1 421 Fecha 17/01/2022 Valor 44,000,000;</t>
  </si>
  <si>
    <t xml:space="preserve">  Rp 1 482 Fecha 27/01/2022 Valor 44,000,000;</t>
  </si>
  <si>
    <t>CALLE 45 A BIS # 21 - 26</t>
  </si>
  <si>
    <t>3117186674</t>
  </si>
  <si>
    <t xml:space="preserve">  Cdp 1 365 Fecha 14/01/2022 Valor 44,000,000;</t>
  </si>
  <si>
    <t xml:space="preserve">  Rp 1 480 Fecha 27/01/2022 Valor 44,000,000;</t>
  </si>
  <si>
    <t>3.3.1.16.02.34.2142</t>
  </si>
  <si>
    <t>CARRERA 56 # 16 - 50 INT 3</t>
  </si>
  <si>
    <t>2610186</t>
  </si>
  <si>
    <t>, 2142</t>
  </si>
  <si>
    <t>TEUSAQUILLO RESPIRA BIENESTAR POR LOS ANIMALES</t>
  </si>
  <si>
    <t xml:space="preserve">  Cdp 1 405 Fecha 17/01/2022 Valor 18,400,000;</t>
  </si>
  <si>
    <t xml:space="preserve">  Rp 1 485 Fecha 27/01/2022 Valor 18,400,000;</t>
  </si>
  <si>
    <t>CALLE 19 SUR # 41 A - 15</t>
  </si>
  <si>
    <t xml:space="preserve">  Cdp 1 367 Fecha 14/01/2022 Valor 41,600,000;</t>
  </si>
  <si>
    <t xml:space="preserve">  Rp 1 52203594 Fecha 24/01/2022 Valor 20,800,000;</t>
  </si>
  <si>
    <t>3.3.1.16.01.6.2094</t>
  </si>
  <si>
    <t>CALLE 191 C # 3 A - 57</t>
  </si>
  <si>
    <t>, 2094</t>
  </si>
  <si>
    <t>TEUSAQUILLO CONSTRUYENDO ACCIONES PARA EL FORTALECIMIENTO DE CAPACIDADES DE LA GENTE, LA REACTIVACIÓN ECONÓMICA Y EL IMPULSO EMPRESARIAL E INDUSTRIAL DE LA LOCALIDAD.</t>
  </si>
  <si>
    <t>CALLE 42 SUR # 29 - 48</t>
  </si>
  <si>
    <t xml:space="preserve">  Cdp 1 370 Fecha 14/01/2022 Valor 40,000,000;</t>
  </si>
  <si>
    <t xml:space="preserve">  Rp 1 510 Fecha 28/01/2022 Valor 40,000,000;</t>
  </si>
  <si>
    <t>CALLE 68 C SUR # 48 - 28</t>
  </si>
  <si>
    <t>3.3.1.16.04.30.2125</t>
  </si>
  <si>
    <t>CARRERA 50 # 152 - 20</t>
  </si>
  <si>
    <t>, 2125</t>
  </si>
  <si>
    <t>TEUSAQUILLO SE PREVIENE Y SE PREPARA PARA LAS EMERGENCIAS</t>
  </si>
  <si>
    <t>3.3.1.16.03.45.2152</t>
  </si>
  <si>
    <t>CALLE 152 A # 8 A - 22</t>
  </si>
  <si>
    <t>, 2152</t>
  </si>
  <si>
    <t>UN NUEVO CONTRATO SOCIAL PARA EL ESPACIO PÚBLICO LOCAL</t>
  </si>
  <si>
    <t>CALLE 1 # 73 D - 34</t>
  </si>
  <si>
    <t>CALLE 45 A # 20 - 61 PISO 3</t>
  </si>
  <si>
    <t>7370442</t>
  </si>
  <si>
    <t xml:space="preserve">  Cdp 1 446 Fecha 20/01/2022 Valor 44,000,000;</t>
  </si>
  <si>
    <t xml:space="preserve">  Rp 1 455 Fecha 26/01/2022 Valor 44,000,000;</t>
  </si>
  <si>
    <t>CARRERA 25 # 17 - 4</t>
  </si>
  <si>
    <t>CALLE 14 B # 116 - 70</t>
  </si>
  <si>
    <t xml:space="preserve">  Rp 1 418 Fecha 24/01/2022 Valor 20,800,000;</t>
  </si>
  <si>
    <t>CALLE 10 G # 81 - 30</t>
  </si>
  <si>
    <t xml:space="preserve">  Rp 1 483 Fecha 27/01/2022 Valor 18,400,000;</t>
  </si>
  <si>
    <t>CALLE 48 # 13 A - 6</t>
  </si>
  <si>
    <t xml:space="preserve">  Cdp 1 408 Fecha 17/01/2022 Valor 36,160,000;</t>
  </si>
  <si>
    <t xml:space="preserve">  Rp 1 410 Fecha 24/01/2022 Valor 36,160,000;</t>
  </si>
  <si>
    <t>CARRERA 55 # 4 A - 61</t>
  </si>
  <si>
    <t>6601468</t>
  </si>
  <si>
    <t>CALLE 73 # 81 A - 37</t>
  </si>
  <si>
    <t>704375</t>
  </si>
  <si>
    <t>CALLE 49 A BIS SUR # 10 D - 20</t>
  </si>
  <si>
    <t>CALLE 12 # 23 - 40</t>
  </si>
  <si>
    <t>CARRERA 65 B # 67 B - 56</t>
  </si>
  <si>
    <t>7925819</t>
  </si>
  <si>
    <t>DIAGONAL 146 # 118 - 41</t>
  </si>
  <si>
    <t>DIAGONAL 6 B # 78 B - 41</t>
  </si>
  <si>
    <t xml:space="preserve">  Cdp 1 428 Fecha 17/01/2022 Valor 72,320,000;</t>
  </si>
  <si>
    <t xml:space="preserve">  Rp 1 505 Fecha 28/01/2022 Valor 36,160,000;</t>
  </si>
  <si>
    <t>AVENIDA CARRERA 52 # 22 - 39</t>
  </si>
  <si>
    <t xml:space="preserve">  Rp 1 532 Fecha 28/01/2022 Valor 36,160,000;</t>
  </si>
  <si>
    <t>CARRERA 120 A # 77 - 60 TORRE 1 APTO 803</t>
  </si>
  <si>
    <t>TRANSV. 40 A No. 5 - 31 PISO 1</t>
  </si>
  <si>
    <t>2372714</t>
  </si>
  <si>
    <t xml:space="preserve">  Cdp 1 458 Fecha 21/01/2022 Valor 40,000,000;</t>
  </si>
  <si>
    <t xml:space="preserve">  Rp 1 450 Fecha 26/01/2022 Valor 40,000,000;</t>
  </si>
  <si>
    <t>CARRERA 14 B ESTE # 46 - 15</t>
  </si>
  <si>
    <t xml:space="preserve">  Cdp 1 457 Fecha 21/01/2022 Valor 36,160,000;</t>
  </si>
  <si>
    <t xml:space="preserve">  Rp 1 449 Fecha 26/01/2022 Valor 36,160,000;</t>
  </si>
  <si>
    <t>CARRERA 33 # 1 D - 53</t>
  </si>
  <si>
    <t xml:space="preserve">  Cdp 1 465 Fecha 24/01/2022 Valor 36,160,000;</t>
  </si>
  <si>
    <t xml:space="preserve">  Rp 1 452 Fecha 26/01/2022 Valor 36,160,000;</t>
  </si>
  <si>
    <t>CALLE 152 B # 102 B - 90</t>
  </si>
  <si>
    <t xml:space="preserve">  Cdp 1 451 Fecha 20/01/2022 Valor 72,320,000;</t>
  </si>
  <si>
    <t xml:space="preserve">  Rp 1 451 Fecha 26/01/2022 Valor 36,160,000;</t>
  </si>
  <si>
    <t>CARRERA 6 # 45 - 25 APTO 610</t>
  </si>
  <si>
    <t xml:space="preserve">  Cdp 1 371 Fecha 14/01/2022 Valor 52,800,000;</t>
  </si>
  <si>
    <t xml:space="preserve">  Rp 1 453 Fecha 26/01/2022 Valor 52,800,000;</t>
  </si>
  <si>
    <t>CALLE 1 B # 51 A - 34</t>
  </si>
  <si>
    <t xml:space="preserve">  Cdp 1 374 Fecha 14/01/2022 Valor 89,600,000;</t>
  </si>
  <si>
    <t xml:space="preserve">  Rp 1 454 Fecha 26/01/2022 Valor 22,400,000;</t>
  </si>
  <si>
    <t>CARRERA 19 # 54 - 12</t>
  </si>
  <si>
    <t>CARRERA 3 # 31 D - 19</t>
  </si>
  <si>
    <t xml:space="preserve"> BACHILLER CON TRES (3) AÑOS DE EXPERIENCIA RELACIONADA</t>
  </si>
  <si>
    <t>CALLE 55 SUR # 86 D - 5</t>
  </si>
  <si>
    <t>3.3.1.16.01.12.2049</t>
  </si>
  <si>
    <t>CALLE 144 C # 141 A - 82</t>
  </si>
  <si>
    <t>, 2049</t>
  </si>
  <si>
    <t>TEUSAQUILLO ENTORNO PROTECTOR PARA LOS NIÑOS Y LAS NIÑAS</t>
  </si>
  <si>
    <t>3.3.1.16.01.21</t>
  </si>
  <si>
    <t>CALLE 20 A SUR # 2 - 88</t>
  </si>
  <si>
    <t>4650337</t>
  </si>
  <si>
    <t>, 2078</t>
  </si>
  <si>
    <t>TEUSAQUILLO PROMOTORA DEL ARTE, LA CULTURA Y EL PATRIMONIO</t>
  </si>
  <si>
    <t xml:space="preserve">  Cdp 1 448 Fecha 20/01/2022 Valor 36,160,000;</t>
  </si>
  <si>
    <t xml:space="preserve">  Rp 1 463 Fecha 27/01/2022 Valor 36,160,000;</t>
  </si>
  <si>
    <t>AVENIDA CARRERA 68 # 1 - 63</t>
  </si>
  <si>
    <t>TRANSVERSAL 1 B ESTE # 7 A - 20 SUR</t>
  </si>
  <si>
    <t xml:space="preserve">  Cdp 1 467 Fecha 24/01/2022 Valor 18,400,000;</t>
  </si>
  <si>
    <t xml:space="preserve">  Rp 1 466 Fecha 27/01/2022 Valor 18,400,000;</t>
  </si>
  <si>
    <t>CARRERA 93 # 42 - 38 SUR</t>
  </si>
  <si>
    <t xml:space="preserve">  Cdp 1 466 Fecha 24/01/2022 Valor 14,400,000;</t>
  </si>
  <si>
    <t xml:space="preserve">  Rp 1 465 Fecha 27/01/2022 Valor 14,400,000;</t>
  </si>
  <si>
    <t>CALLE 12 # 2 - 77</t>
  </si>
  <si>
    <t xml:space="preserve">  Cdp 1 464 Fecha 24/01/2022 Valor 14,400,000;</t>
  </si>
  <si>
    <t xml:space="preserve">  Rp 1 490 Fecha 27/01/2022 Valor 14,400,000;</t>
  </si>
  <si>
    <t>CALLE 24 A # 57 - 60</t>
  </si>
  <si>
    <t xml:space="preserve">  Cdp 1 404 Fecha 17/01/2022 Valor 36,160,000;</t>
  </si>
  <si>
    <t xml:space="preserve">  Rp 1 408 Fecha 24/01/2022 Valor 36,160,000;</t>
  </si>
  <si>
    <t>CASA #3, CONJUNTO RESIDENCIAL EL ABRA RESERVADO, VEREDA</t>
  </si>
  <si>
    <t>CALLE 49 A # 74 A - 46</t>
  </si>
  <si>
    <t xml:space="preserve">  Cdp 1 444 Fecha 20/01/2022 Valor 36,160,000;</t>
  </si>
  <si>
    <t xml:space="preserve">  Rp 1 513 Fecha 28/01/2022 Valor 36,160,000;</t>
  </si>
  <si>
    <t>CARRERA 4 # 1 - 46 SUR</t>
  </si>
  <si>
    <t xml:space="preserve">  Cdp 1 449 Fecha 20/01/2022 Valor 36,160,000;</t>
  </si>
  <si>
    <t xml:space="preserve">  Rp 1 473 Fecha 27/01/2022 Valor 36,160,000;</t>
  </si>
  <si>
    <t>CALLE 65 SUR # 79 C - 35</t>
  </si>
  <si>
    <t>CARRERA 69 F BIS # 1 - 16</t>
  </si>
  <si>
    <t>3.3.1.16.03.48.2148</t>
  </si>
  <si>
    <t>DIAGONAL 23 C BIS # 88 B - 10 INT 12-501</t>
  </si>
  <si>
    <t>3204707620</t>
  </si>
  <si>
    <t>, 2148</t>
  </si>
  <si>
    <t>TEUSAQUILLO UNA LOCALIDAD PARA LA PAZ, LA CONCERTACIÓN Y EL CUIDADO</t>
  </si>
  <si>
    <t xml:space="preserve">  Cdp 1 484 Fecha 26/01/2022 Valor 36,160,000;</t>
  </si>
  <si>
    <t xml:space="preserve">  Rp 1 519 Fecha 28/01/2022 Valor 36,160,000;</t>
  </si>
  <si>
    <t>CALLE 151 # 13 A - 50</t>
  </si>
  <si>
    <t xml:space="preserve">  Cdp 1 468 Fecha 24/01/2022 Valor 36,160,000;</t>
  </si>
  <si>
    <t xml:space="preserve">  Rp 1 514 Fecha 28/01/2022 Valor 36,160,000;</t>
  </si>
  <si>
    <t xml:space="preserve"> ESPECIALIZADO</t>
  </si>
  <si>
    <t>AVENIDA CALLE 16 # 7 A - 37 SOACHA</t>
  </si>
  <si>
    <t xml:space="preserve">  Cdp 1 434 Fecha 18/01/2022 Valor 72,320,000;</t>
  </si>
  <si>
    <t xml:space="preserve">  Rp 1 424 Fecha 25/01/2022 Valor 36,160,000;</t>
  </si>
  <si>
    <t>CALLE 24 # 19 - 88</t>
  </si>
  <si>
    <t>7216369</t>
  </si>
  <si>
    <t xml:space="preserve">  Cdp 1 469 Fecha 24/01/2022 Valor 82,800,000;</t>
  </si>
  <si>
    <t xml:space="preserve">  Rp 1 517 Fecha 28/01/2022 Valor 13,800,000;</t>
  </si>
  <si>
    <t>CALLE 25 B # 72 - 80</t>
  </si>
  <si>
    <t>3143686305</t>
  </si>
  <si>
    <t xml:space="preserve">  Cdp 1 485 Fecha 26/01/2022 Valor 36,160,000;</t>
  </si>
  <si>
    <t xml:space="preserve">  Rp 1 536 Fecha 28/01/2022 Valor 36,160,000;</t>
  </si>
  <si>
    <t>AVENIDA CARRERA 72 J # 48 - 20 72 J # 48 SUR- 20</t>
  </si>
  <si>
    <t>CARRERA 54 A # 167 - 41</t>
  </si>
  <si>
    <t xml:space="preserve">  Cdp 1 407 Fecha 17/01/2022 Valor 36,160,000;</t>
  </si>
  <si>
    <t xml:space="preserve">  Rp 1 409 Fecha 24/01/2022 Valor 36,160,000;</t>
  </si>
  <si>
    <t>AVENIDA CARRERA 105 # 20 - 11</t>
  </si>
  <si>
    <t xml:space="preserve">  Cdp 1 443 Fecha 20/01/2022 Valor 36,160,000;</t>
  </si>
  <si>
    <t xml:space="preserve">  Rp 1 415 Fecha 24/01/2022 Valor 36,160,000;</t>
  </si>
  <si>
    <t>CARRERA 14 # 49 - 55 APTO 410</t>
  </si>
  <si>
    <t xml:space="preserve">  Cdp 1 420 Fecha 17/01/2022 Valor 36,160,000;</t>
  </si>
  <si>
    <t xml:space="preserve">  Rp 1 136 Fecha 27/01/2022 Valor 36,160,000;</t>
  </si>
  <si>
    <t>AVENIDA CALLE 58 C SUR # 42 A - 24</t>
  </si>
  <si>
    <t>DIAGONAL 4 A # 7 - 60</t>
  </si>
  <si>
    <t xml:space="preserve">  Cdp 1 456 Fecha 21/01/2022 Valor 27,120,000;</t>
  </si>
  <si>
    <t xml:space="preserve">  Rp 1 489 Fecha 27/01/2022 Valor 27,120,000;</t>
  </si>
  <si>
    <t>CARRERA 17 # 58 B - 4</t>
  </si>
  <si>
    <t xml:space="preserve">  Cdp 1 454 Fecha 21/01/2022 Valor 24,800,000;</t>
  </si>
  <si>
    <t xml:space="preserve">  Rp 1 464 Fecha 27/01/2022 Valor 24,800,000;</t>
  </si>
  <si>
    <t>CALLE 69 B # 70 G - 21</t>
  </si>
  <si>
    <t xml:space="preserve">  Cdp 1 487 Fecha 26/01/2022 Valor 36,160,000;</t>
  </si>
  <si>
    <t xml:space="preserve">  Rp 1 477 Fecha 27/01/2022 Valor 36,160,000;</t>
  </si>
  <si>
    <t xml:space="preserve"> MAGISTER</t>
  </si>
  <si>
    <t>CARRERA 88 A # 21 - 75</t>
  </si>
  <si>
    <t xml:space="preserve">  Cdp 1 463 Fecha 24/01/2022 Valor 18,400,000;</t>
  </si>
  <si>
    <t xml:space="preserve">  Rp 1 467 Fecha 27/01/2022 Valor 18,400,000;</t>
  </si>
  <si>
    <t>3.3.1.16.02.7.2139</t>
  </si>
  <si>
    <t>CARRERA 9 # 59 - 43</t>
  </si>
  <si>
    <t>, 2139</t>
  </si>
  <si>
    <t>TEUSAQUILLO CON PARQUES PARA DISFRUTAR</t>
  </si>
  <si>
    <t xml:space="preserve">  Cdp 1 462 Fecha 24/01/2022 Valor 36,160,000;</t>
  </si>
  <si>
    <t xml:space="preserve">  Rp 1 474 Fecha 27/01/2022 Valor 36,160,000;</t>
  </si>
  <si>
    <t>AVENIDA CARRERA 95 A # 138 - 58</t>
  </si>
  <si>
    <t xml:space="preserve">  Rp 1 471 Fecha 27/01/2022 Valor 36,160,000;</t>
  </si>
  <si>
    <t>CALLE 19 SUR # 5 - 15</t>
  </si>
  <si>
    <t xml:space="preserve">  Cdp 1 461 Fecha 24/01/2022 Valor 36,160,000;</t>
  </si>
  <si>
    <t xml:space="preserve">  Rp 1 531 Fecha 28/01/2022 Valor 36,160,000;</t>
  </si>
  <si>
    <t>AVENIDA CALLE 23 C # 70 - 50</t>
  </si>
  <si>
    <t xml:space="preserve">  Cdp 1 419 Fecha 17/01/2022 Valor 36,160,000;</t>
  </si>
  <si>
    <t xml:space="preserve">  Rp 1 504 Fecha 28/01/2022 Valor 36,160,000;</t>
  </si>
  <si>
    <t>CALLE 61 # 7 - 62</t>
  </si>
  <si>
    <t xml:space="preserve">  Cdp 1 418 Fecha 17/01/2022 Valor 36,160,000;</t>
  </si>
  <si>
    <t xml:space="preserve">  Rp 1 503 Fecha 28/01/2022 Valor 36,160,000;</t>
  </si>
  <si>
    <t>3.3.1.16.03.40.2162</t>
  </si>
  <si>
    <t>CARRERA 27 # 45 A - 93</t>
  </si>
  <si>
    <t>, 2162</t>
  </si>
  <si>
    <t>TEUSAQUILLO LOCALIDAD SEGURA PARA LAS MUJERES</t>
  </si>
  <si>
    <t xml:space="preserve">  Cdp 1 417 Fecha 17/01/2022 Valor 36,160,000;</t>
  </si>
  <si>
    <t xml:space="preserve">  Rp 1 502 Fecha 28/01/2022 Valor 36,160,000;</t>
  </si>
  <si>
    <t>CARRERA 27 # 39 - 95 SUR</t>
  </si>
  <si>
    <t xml:space="preserve">  Cdp 1 416 Fecha 17/01/2022 Valor 40,000,000;</t>
  </si>
  <si>
    <t xml:space="preserve">  Rp 1 501 Fecha 28/01/2022 Valor 40,000,000;</t>
  </si>
  <si>
    <t>CALLE 181 C # 9 - 30</t>
  </si>
  <si>
    <t xml:space="preserve">  Cdp 1 486 Fecha 26/01/2022 Valor 36,160,000;</t>
  </si>
  <si>
    <t xml:space="preserve">  Rp 1 534 Fecha 28/01/2022 Valor 36,160,000;</t>
  </si>
  <si>
    <t>CARRERA 110 B # 76 - 9</t>
  </si>
  <si>
    <t xml:space="preserve">  Cdp 1 406 Fecha 17/01/2022 Valor 18,400,000;</t>
  </si>
  <si>
    <t xml:space="preserve">  Rp 1 500 Fecha 28/01/2022 Valor 18,400,000;</t>
  </si>
  <si>
    <t>CARRERA 29 A # 22 A - 67 AP 2831</t>
  </si>
  <si>
    <t xml:space="preserve">  Cdp 1 402 Fecha 17/01/2022 Valor 144,640,000;</t>
  </si>
  <si>
    <t xml:space="preserve">  Rp 1 402 Fecha 29/01/2022 Valor 36,160,000;</t>
  </si>
  <si>
    <t>CALLE 23 # 26 - 27</t>
  </si>
  <si>
    <t>7911283</t>
  </si>
  <si>
    <t xml:space="preserve">  Rp 1 497 Fecha 28/01/2022 Valor 36,160,000;</t>
  </si>
  <si>
    <t xml:space="preserve"> TITULO PROFESIONAL CON TRES (3) AÑOS DE EXPERIENCIA PROFESIONAL</t>
  </si>
  <si>
    <t>CARRERA 11 # 135 C - 18</t>
  </si>
  <si>
    <t xml:space="preserve">  Rp 1 498 Fecha 28/01/2022 Valor 36,160,000;</t>
  </si>
  <si>
    <t>CALLE 31 F SUR # 12 D - 81 INTERIOR 2 APTO 416</t>
  </si>
  <si>
    <t>7488356</t>
  </si>
  <si>
    <t xml:space="preserve">  Rp 1 499 Fecha 28/01/2022 Valor 36,160,000;</t>
  </si>
  <si>
    <t>CARRERA 82 # 8 A - 14 CASTILLA</t>
  </si>
  <si>
    <t xml:space="preserve">  Cdp 1 401 Fecha 17/01/2022 Valor 24,800,000;</t>
  </si>
  <si>
    <t xml:space="preserve">  Rp 1 541 Fecha 03/02/2022 Valor 24,800,000;</t>
  </si>
  <si>
    <t>CARRERA 1 # 6 A - 6 TORRE 9 APTO 603</t>
  </si>
  <si>
    <t>CARRERA 111 # 152 C - 43</t>
  </si>
  <si>
    <t>3911962</t>
  </si>
  <si>
    <t>CALLE 89 A # 116 A - 35 APTO 29-303</t>
  </si>
  <si>
    <t>DIAGONAL 77 B # 123 A - 43</t>
  </si>
  <si>
    <t xml:space="preserve"> BACHILLER CON MÍNIMO SEIS (6) SEMESTRES DE EDUCACIÓN SUPERIOR CURSADOS Y APROBADOS</t>
  </si>
  <si>
    <t>AVENIDA CARRERA 81 B # 19 B - 50</t>
  </si>
  <si>
    <t>CARRERA 20 # 40 - 33 SUR</t>
  </si>
  <si>
    <t xml:space="preserve">  Rp 1 529 Fecha 28/01/2022 Valor 13,800,000;</t>
  </si>
  <si>
    <t>CALLE 22 # 114 A - 4</t>
  </si>
  <si>
    <t xml:space="preserve">  Rp 1 528 Fecha 28/01/2022 Valor 13,800,000;</t>
  </si>
  <si>
    <t>CALLE 71 B # 14 G - 54</t>
  </si>
  <si>
    <t xml:space="preserve">  Rp 1 516 Fecha 28/01/2022 Valor 13,800,000;</t>
  </si>
  <si>
    <t>CARRERA 69 D # 24 - 15 INT 21 AP 302</t>
  </si>
  <si>
    <t xml:space="preserve">  Rp 1 515 Fecha 28/01/2022 Valor 13,800,000;</t>
  </si>
  <si>
    <t>CARRERA 11 # 191 - 28</t>
  </si>
  <si>
    <t>CARRERA 14 B # 163 - 4</t>
  </si>
  <si>
    <t xml:space="preserve">  Cdp 1 480 Fecha 26/01/2022 Valor 13,800,000;</t>
  </si>
  <si>
    <t xml:space="preserve">  Rp 1 507 Fecha 28/01/2022 Valor 13,800,000;</t>
  </si>
  <si>
    <t>CALLE 136 # 59 A - 44</t>
  </si>
  <si>
    <t xml:space="preserve">  Cdp 1 490 Fecha 26/01/2022 Valor 27,120,000;</t>
  </si>
  <si>
    <t xml:space="preserve">  Rp 1 526 Fecha 28/01/2022 Valor 27,120,000;</t>
  </si>
  <si>
    <t>TRANSVERSAL 27 A # 53 B - 95</t>
  </si>
  <si>
    <t xml:space="preserve">  Cdp 1 489 Fecha 26/01/2022 Valor 27,120,000;</t>
  </si>
  <si>
    <t xml:space="preserve">  Rp 1 525 Fecha 28/01/2022 Valor 27,120,000;</t>
  </si>
  <si>
    <t>CALLE 59 # 16 - 47</t>
  </si>
  <si>
    <t xml:space="preserve">  Cdp 1 488 Fecha 26/01/2022 Valor 36,160,000;</t>
  </si>
  <si>
    <t xml:space="preserve">  Rp 1 508 Fecha 28/01/2022 Valor 36,160,000;</t>
  </si>
  <si>
    <t>CARRERA 56 # 4 D - 64</t>
  </si>
  <si>
    <t xml:space="preserve">  Cdp 1 491 Fecha 27/01/2022 Valor 18,400,000;</t>
  </si>
  <si>
    <t xml:space="preserve">  Rp 1 520 Fecha 28/01/2022 Valor 18,400,000;</t>
  </si>
  <si>
    <t>CALLE 49 SUR # 93 D - 91</t>
  </si>
  <si>
    <t xml:space="preserve">  Rp 1 488 Fecha 27/01/2022 Valor 22,400,000;</t>
  </si>
  <si>
    <t>CARRERA 69 P # 63 A - 67</t>
  </si>
  <si>
    <t xml:space="preserve">  Rp 1 491 Fecha 27/01/2022 Valor 22,400,000;</t>
  </si>
  <si>
    <t>CARRERA 78 B # 56 A - 16 SUR</t>
  </si>
  <si>
    <t xml:space="preserve">  Rp 1 492 Fecha 27/01/2022 Valor 22,400,000;</t>
  </si>
  <si>
    <t>43933</t>
  </si>
  <si>
    <t>2 2. Juridica</t>
  </si>
  <si>
    <t>2 2-Funcionamiento</t>
  </si>
  <si>
    <t>AVENIDA CALLE 23 # 116 - 31</t>
  </si>
  <si>
    <t>, 2112</t>
  </si>
  <si>
    <t>SERVICIOS DE ALQUILER O ARRENDAMIENTO CON O SIN OPCIÓN DE COMPRA, RELATIVOS A BIENES INMUEBLES NO RESIDENCIALES (DIFERENTES A VIVIENDA), PROPIOS O ARRENDADOS</t>
  </si>
  <si>
    <t xml:space="preserve">  Cdp 1 452 Fecha 20/01/2022 Valor 285,600,000;</t>
  </si>
  <si>
    <t xml:space="preserve">  Rp 1 530 Fecha 28/01/2022 Valor 285,600,000;</t>
  </si>
  <si>
    <t>ARRENDAMIENTO DE BIENES INMUEBLES</t>
  </si>
  <si>
    <t>43910, 43911</t>
  </si>
  <si>
    <t>AV. EL DORADO NO. 100 BIS-70</t>
  </si>
  <si>
    <t>4518383</t>
  </si>
  <si>
    <t>, 63399, 85330</t>
  </si>
  <si>
    <t>OTROS SERVICIOS DE SUMINISTRO DE COMIDAS, SERVICIOS DE LIMPIEZA GENERAL</t>
  </si>
  <si>
    <t xml:space="preserve">  Cdp 1 495 Fecha 07/02/2022 Valor 107,300,124;</t>
  </si>
  <si>
    <t xml:space="preserve">  Rp 1 569 Fecha 18/02/2022 Valor 92,340,374;</t>
  </si>
  <si>
    <t>SUMINISTRO DE SERVICIO DE ASEO</t>
  </si>
  <si>
    <t>___</t>
  </si>
  <si>
    <t>HELIODORO MANRIQUE</t>
  </si>
  <si>
    <t>INFORMACION DEL CONTRATO</t>
  </si>
  <si>
    <t>TERMINOS DEL CONTRATO</t>
  </si>
  <si>
    <t xml:space="preserve">                                                                       INFORMACION PRESUPUESTAL</t>
  </si>
  <si>
    <t>MODIFICACIONES                                                MODIFICACIONES                                                                   MODIFICACIONES                                                                  MODIFICACIONES               MODIFICACIONES</t>
  </si>
  <si>
    <t>INFORMACION DE LIQUIDACION DEL CONTRATO</t>
  </si>
  <si>
    <t>CONTRATO No</t>
  </si>
  <si>
    <t>VIGENCIA</t>
  </si>
  <si>
    <t>PROCESO</t>
  </si>
  <si>
    <t>CONTRATO</t>
  </si>
  <si>
    <t>LINK</t>
  </si>
  <si>
    <t>COMPLEMENTO SIPSE</t>
  </si>
  <si>
    <t>TIPO DE CONTRATO</t>
  </si>
  <si>
    <t>MODALIDAD DE SELECCION</t>
  </si>
  <si>
    <t>PROCEDIMIENTO CAUSAL</t>
  </si>
  <si>
    <t>OBJETO</t>
  </si>
  <si>
    <t>NOMBRE DEL CONTRATISTA  QUE INICIA EJECUCION</t>
  </si>
  <si>
    <t>TITULARES DEL CONTRATO</t>
  </si>
  <si>
    <t>TIPO DE DOCUMENTO</t>
  </si>
  <si>
    <t>IDENTIFICACION DEL CONTRATISTA</t>
  </si>
  <si>
    <t>DIGITO VERIFICACION</t>
  </si>
  <si>
    <t>DOCUMENTO EXPEDIDO EN</t>
  </si>
  <si>
    <t>NATURALEZA JURIDICA</t>
  </si>
  <si>
    <t>NIVEL ACADEMICO PERFIL PROFESIONAL</t>
  </si>
  <si>
    <t>AREA</t>
  </si>
  <si>
    <t>REPRESENTANTE LEGAL</t>
  </si>
  <si>
    <t>TIPO DE DOCUMENTO RL</t>
  </si>
  <si>
    <t>NUMERO  IDENTIFICACION DEL RP</t>
  </si>
  <si>
    <t xml:space="preserve">TIPO DE EMPRESA </t>
  </si>
  <si>
    <t>CORREO ELECTRONICO</t>
  </si>
  <si>
    <t>DIRECCION</t>
  </si>
  <si>
    <t>TELEFONO DE CONTACTO</t>
  </si>
  <si>
    <t>NUMERO DE OFERENTES</t>
  </si>
  <si>
    <t>PLAZO DE EJECUCION INICIAL MESES</t>
  </si>
  <si>
    <t xml:space="preserve">PLAZO DE EJECUCION INICIAL EN DIAS </t>
  </si>
  <si>
    <t>PLAZO DE EJECUCION INICIAL EN DIAS CUANDO ASI LO ESPECIFICA EL CONTRATO</t>
  </si>
  <si>
    <t>FECHA DE SUSCRIPCION</t>
  </si>
  <si>
    <t>FECHA DE INICIO</t>
  </si>
  <si>
    <t>FECHA DE INICIO LETRAS</t>
  </si>
  <si>
    <t>FECHA INICIAL DE TERMINACION DE CONTRATO</t>
  </si>
  <si>
    <t>VALOR MENSUAL DEL CONTRATO</t>
  </si>
  <si>
    <t>VALOR TOTAL INICIAL DEL CONTRATO</t>
  </si>
  <si>
    <t xml:space="preserve"> VALOR APORTE OTROS PARTICIPANTES CONVENIOS </t>
  </si>
  <si>
    <t>VALOR TOTAL  DEL CONVENIO</t>
  </si>
  <si>
    <t>No DE POLIZA</t>
  </si>
  <si>
    <t xml:space="preserve">ASEGURADORA </t>
  </si>
  <si>
    <t>No CRP</t>
  </si>
  <si>
    <t xml:space="preserve">No CERTIFICADO DE REGISTRO </t>
  </si>
  <si>
    <t>FECHA CRP</t>
  </si>
  <si>
    <t>AFECTACION</t>
  </si>
  <si>
    <t>RUBRO</t>
  </si>
  <si>
    <t xml:space="preserve">NUMERO DEL PILAR </t>
  </si>
  <si>
    <t>PILAR O EJE TRANSVERSAL</t>
  </si>
  <si>
    <t>NUMERO DE 
PROGRAMA</t>
  </si>
  <si>
    <t xml:space="preserve">PROGRAMA </t>
  </si>
  <si>
    <t>NUMERO DE 
PROYECTO</t>
  </si>
  <si>
    <t xml:space="preserve">ADICION </t>
  </si>
  <si>
    <t>PRORROGA</t>
  </si>
  <si>
    <t>CESION</t>
  </si>
  <si>
    <t>SUSPENSIÓN</t>
  </si>
  <si>
    <t>TERMINACION  ANTICIPADA</t>
  </si>
  <si>
    <t xml:space="preserve">OTRO SI </t>
  </si>
  <si>
    <t>NO EJECUTADO</t>
  </si>
  <si>
    <t>FECHA DESDE DONDE SE CEDE 1</t>
  </si>
  <si>
    <t>FECHA DESDE DONDE SE CEDE 2</t>
  </si>
  <si>
    <t>FECHA DESDE DONDE SE CEDE 3</t>
  </si>
  <si>
    <t>FECHA DESDE DONDE SE SUSPENDE 1</t>
  </si>
  <si>
    <t>FECHA DESDE DONDE SE SUSPENDE 2</t>
  </si>
  <si>
    <t>FECHA DESDE DONDE SE SUSPENDE 3</t>
  </si>
  <si>
    <t>FECHA DESDE DONDE SE TERMINA ANTICIPADAMENTE</t>
  </si>
  <si>
    <t>FECHA REINICIO 1</t>
  </si>
  <si>
    <t>FECHA REINICIO 2</t>
  </si>
  <si>
    <t>FECHA REINICIO 3</t>
  </si>
  <si>
    <t>TIPO DE 
DOCUMENTO DE QUIEN RECIBE EN CESION 1</t>
  </si>
  <si>
    <t>NUMERO DE DOCUMENTO</t>
  </si>
  <si>
    <t>NOMBRE DE QUIEN RECIBE EN CESION 1</t>
  </si>
  <si>
    <t>TIPO DE 
DOCUMENTO DE QUIEN RECIBE EN CESION 2</t>
  </si>
  <si>
    <t>NOMBRE DE QUIEN RECIBE EN CESION 2</t>
  </si>
  <si>
    <t>TIPO DE 
DOCUMENTO DE QUIEN RECIBE EN CESION  3</t>
  </si>
  <si>
    <t>NUMERO DE DOCUMENTO 3</t>
  </si>
  <si>
    <t>NOMBRE DE QUIEN RECIBE EN CESION 3</t>
  </si>
  <si>
    <t>N° DE SIPSE  MODIFICACION
ADICION  1</t>
  </si>
  <si>
    <t>N° CRP  MODIFICACION
ADICION 1</t>
  </si>
  <si>
    <t>VALOR ADICION 1</t>
  </si>
  <si>
    <t>TIEMPO PRORROGA 1 MESES</t>
  </si>
  <si>
    <t>TIEMPO PRORROGA 1 DIAS</t>
  </si>
  <si>
    <t>FECHA TERMINACION PRORROGA 1</t>
  </si>
  <si>
    <t>N° DE SIPSE  MODIFICACION
ADICION  2</t>
  </si>
  <si>
    <t>N° CRP  MODIFICACION
ADICION  2</t>
  </si>
  <si>
    <t>VALOR ADICION 2</t>
  </si>
  <si>
    <t>TIEMPO PRORROGA 2 MES</t>
  </si>
  <si>
    <t>FECHA TERMINACION PRORROGA 2</t>
  </si>
  <si>
    <t>N° DE SIPSE  MODIFICACION
ADICION  3</t>
  </si>
  <si>
    <t>N° CRP  MODIFICACION
ADICION  3</t>
  </si>
  <si>
    <t>VALOR ADICION 3</t>
  </si>
  <si>
    <t>TIEMPO PRORROGA 3 MES</t>
  </si>
  <si>
    <t>TIEMPO PRORROGA 3 DIAS</t>
  </si>
  <si>
    <t>FECHA TERMINACION PRORROGA 3</t>
  </si>
  <si>
    <t>VALOR TOTAL ADICION</t>
  </si>
  <si>
    <t>TIEMPO TOTAL PRORROGA MES</t>
  </si>
  <si>
    <t>TIEMPO TOTAL PRORROGA DIAS</t>
  </si>
  <si>
    <t>FECHA DE TERMINACION FINAL</t>
  </si>
  <si>
    <t>VALOR TOTAL DEL CONTRATO CON MODIFICACIONES</t>
  </si>
  <si>
    <t>TIEMPO TOTAL DEL CONTRATO CON MODIFICACIONES ( MESES )</t>
  </si>
  <si>
    <t>TIEMPO TOTAL DEL CONTRATO CON MODIFICACIONES  (DIAS )</t>
  </si>
  <si>
    <t>VALOR EJECUTADO</t>
  </si>
  <si>
    <t>VALOR POR LIBERAR</t>
  </si>
  <si>
    <t>FECHA DE NACIMIENTO</t>
  </si>
  <si>
    <t>AFILIACION RIESGO ARL</t>
  </si>
  <si>
    <t>FECHA CONSULTA POLIZAS</t>
  </si>
  <si>
    <t>FECHA DE NACIMIENTO CESIONARIO</t>
  </si>
  <si>
    <t>CORREO CESIONARIO</t>
  </si>
  <si>
    <t>DIRECCION CESIONARIO</t>
  </si>
  <si>
    <t>TELEFONO CESIONARIO</t>
  </si>
  <si>
    <t>VALOR DE LA CESION DEL CONTRATO</t>
  </si>
  <si>
    <t>ESTADO EN SECOP II</t>
  </si>
  <si>
    <t>ESTADO TEMPORAL</t>
  </si>
  <si>
    <t>FECHA LIQUIDACION</t>
  </si>
  <si>
    <t>ABOGADO GESTOR</t>
  </si>
  <si>
    <t>SUPERVISOR</t>
  </si>
  <si>
    <t>NUMERO DE RADICADO ORFEO SUPERVISION</t>
  </si>
  <si>
    <t>FECHA DE ULTIMO RADICADO</t>
  </si>
  <si>
    <t>OBSERVACIONES</t>
  </si>
  <si>
    <t>1</t>
  </si>
  <si>
    <t>FDLT-CD-001-2024</t>
  </si>
  <si>
    <t>ESTA EN EDICIOIN</t>
  </si>
  <si>
    <t>https://community.secop.gov.co/Public/Tendering/OpportunityDetail/Index?noticeUID=CO1.NTC.5470823&amp;isFromPublicArea=True&amp;isModal=False</t>
  </si>
  <si>
    <t>COMODATO JAC CHAPINERO OCCIDENTAL</t>
  </si>
  <si>
    <t>2</t>
  </si>
  <si>
    <t>FDLT-CD-002-2024</t>
  </si>
  <si>
    <t>002-2024 CM</t>
  </si>
  <si>
    <t>https://community.secop.gov.co/Public/Tendering/OpportunityDetail/Index?noticeUID=CO1.NTC.5464922&amp;isFromPublicArea=True&amp;isModal=False</t>
  </si>
  <si>
    <t>Otros</t>
  </si>
  <si>
    <t>Contratación directa</t>
  </si>
  <si>
    <t xml:space="preserve">No aplica </t>
  </si>
  <si>
    <t>EL
COMODATARIO RECIBE DEL COMODANTE EN PRÉSTAMO DE USO A TÍTULO
GRATUITO Y CON DESTINO DE USO DE LA COMUNIDAD, LOS BIENES MUEBLES
E INMUEBLES DE PROPIEDAD UNICA Y EXCLUSIVA DEL COMODANTE SOBRE
LOS CUALES NO PESA NINGUN GRAVAMEN O LIMITACION ALGUNA, DE
CONFORMIDAD CON EL INVENTARIO DE BIENES.</t>
  </si>
  <si>
    <t>JUNTA DE ACCIÓN COMUNAL DEL BARRIO S A N T A T E R E S I T A</t>
  </si>
  <si>
    <t>NIT</t>
  </si>
  <si>
    <t>901376847-3</t>
  </si>
  <si>
    <t>PERSONA JURIDICA</t>
  </si>
  <si>
    <t>GLADYS ISABEL PEREZ QUINTERO</t>
  </si>
  <si>
    <t>C.C.</t>
  </si>
  <si>
    <t>jacsantateresita45@gmail.com</t>
  </si>
  <si>
    <t>DIAGONAL 40 A # 18 -06.</t>
  </si>
  <si>
    <t>FUNCIONAMIENTO</t>
  </si>
  <si>
    <t>FIRMADO</t>
  </si>
  <si>
    <t>BALKIS WIEDEMAN</t>
  </si>
  <si>
    <t>3</t>
  </si>
  <si>
    <t>FDLT-CD-003-2024</t>
  </si>
  <si>
    <t>003-2024 CM</t>
  </si>
  <si>
    <t>https://community.secop.gov.co/Public/Tendering/OpportunityDetail/Index?noticeUID=CO1.NTC.5464798&amp;isFromPublicArea=True&amp;isModal=False</t>
  </si>
  <si>
    <t>EL
COMODATARIO RECIBE DEL COMODANTE EN PRÉSTAMO DE USO A TÍTULO
GRATUITO Y CON DESTINO DE USO DE LA COMUNIDAD, LOS BIENES MUEBLES E
INMUEBLES DE PROPIEDAD UNICA Y EXCLUSIVA DEL COMODANTE SOBRE LOS
CUALES NO PESA NINGUN GRAVAMEN O LIMITACION ALGUNA, DE CONFORMIDAD
CON EL INVENTARIO DE BIENES</t>
  </si>
  <si>
    <t>JUNTA DE ACCIÓN COMUNAL DE LA URBANIZACION CENTRO URBANO</t>
  </si>
  <si>
    <t>900974202-5</t>
  </si>
  <si>
    <t>MOISES FLOREZ RUIZ</t>
  </si>
  <si>
    <t>jac.u22@yahoo.com</t>
  </si>
  <si>
    <t>4</t>
  </si>
  <si>
    <t>FDLT-CD-004-2024</t>
  </si>
  <si>
    <t>004-2023 CM</t>
  </si>
  <si>
    <t>https://community.secop.gov.co/Public/Tendering/OpportunityDetail/Index?noticeUID=CO1.NTC.5464947&amp;isFromPublicArea=True&amp;isModal=False</t>
  </si>
  <si>
    <t xml:space="preserve"> EL COMODATARIO RECIBE
DEL COMODANTE EN PRÉSTAMO DE USO A TÍTULO GRATUITO Y CON DESTINO DE
USO DE LA COMUNIDAD, LOS BIENES MUEBLES E INMUEBLES DE PROPIEDAD
UNICA Y EXCLUSIVA DEL COMODANTE SOBRE LOS CUALES NO PESA NINGUN
GRAVAMEN O LIMITACION ALGUNA, DE CONFORMIDAD CON EL INVENTARIO DE
BIENES</t>
  </si>
  <si>
    <t>JUNTA DE ACCIÓN COMUNAL D E L BARRIO NUEVO CAMPIN Y SAN MARINO LOCALIDAD 13</t>
  </si>
  <si>
    <t>CLAUDIA ESPERANZA CALDERON VILLAMIL</t>
  </si>
  <si>
    <t>jac.nuevocampin@gmail.com</t>
  </si>
  <si>
    <t>5</t>
  </si>
  <si>
    <t>FDLT-CD-005-2024</t>
  </si>
  <si>
    <t>PROVEEDOR</t>
  </si>
  <si>
    <t>https://community.secop.gov.co/Public/Tendering/OpportunityDetail/Index?noticeUID=CO1.NTC.5464859&amp;isFromPublicArea=True&amp;isModal=False</t>
  </si>
  <si>
    <t>COMODATO JAC NICOLÁS DE FEDERMAN</t>
  </si>
  <si>
    <t>6</t>
  </si>
  <si>
    <t>FDLT-CD-006-2024</t>
  </si>
  <si>
    <t>006-2024 CM</t>
  </si>
  <si>
    <t>https://community.secop.gov.co/Public/Tendering/OpportunityDetail/Index?noticeUID=CO1.NTC.5464930&amp;isFromPublicArea=True&amp;isModal=False</t>
  </si>
  <si>
    <t>EL COMODATARIO RECIBE DEL COMODANTE EN
PRÉSTAMO DE USO A TÍTULO GRATUITO Y CON DESTINO DE USO DE LA
COMUNIDAD, LOS BIENES MUEBLES E INMUEBLES DE PROPIEDAD UNICA Y
EXCLUSIVA DEL COMODANTE SOBRE LOS CUALES NO PESA NINGUN GRAVAMEN O
LIMITACION ALGUNA, DE CONFORMIDAD CON EL INVENTARIO DE BIENES.</t>
  </si>
  <si>
    <t>JUNTA DE ACCIÓN COMUNAL DEL BARRIO QUIRINAL</t>
  </si>
  <si>
    <t>1026594128-8</t>
  </si>
  <si>
    <t>VALENTINA GUEVARA MONTOYA</t>
  </si>
  <si>
    <t>quirinaljac@yahoo.com</t>
  </si>
  <si>
    <t>CARRERA 41 A 59 61</t>
  </si>
  <si>
    <t>7</t>
  </si>
  <si>
    <t>FDLT-CD-007-2024</t>
  </si>
  <si>
    <t xml:space="preserve">007-2024 CM	</t>
  </si>
  <si>
    <t>https://community.secop.gov.co/Public/Tendering/OpportunityDetail/Index?noticeUID=CO1.NTC.5464928&amp;isFromPublicArea=True&amp;isModal=False</t>
  </si>
  <si>
    <t>JUNTA DE ACCIÓN COMUNAL DEL BARRIO G A L E R I A S</t>
  </si>
  <si>
    <t>900326344-3</t>
  </si>
  <si>
    <t>JUAN CARLOS MALDONADO CONRADO</t>
  </si>
  <si>
    <t>jacgalerias@yahoo.com</t>
  </si>
  <si>
    <t>CALLE 53 A # 27 A 31</t>
  </si>
  <si>
    <t>8</t>
  </si>
  <si>
    <t>FDLT-CD-008-2024</t>
  </si>
  <si>
    <t xml:space="preserve">008-2024 CM	</t>
  </si>
  <si>
    <t>https://community.secop.gov.co/Public/Tendering/OpportunityDetail/Index?noticeUID=CO1.NTC.5464919&amp;isFromPublicArea=True&amp;isModal=False</t>
  </si>
  <si>
    <t>EL COMODATARIO RECIBE DEL COMODANTE EN PRÉSTAMO DE USO
A TÍTULO GRATUITO Y CON DESTINO DE USO DE LA COMUNIDAD, LOS BIENES
MUEBLES E INMUEBLES DE PROPIEDAD UNICA Y EXCLUSIVA DEL
COMODANTE SOBRE LOS CUALES NO PESA NINGUN GRAVAMEN O
LIMITACION ALGUNA, DE CONFORMIDAD CON EL INVENTARIO DE BIENES</t>
  </si>
  <si>
    <t>JUNTA DE ACCIÓN COMUNAL DEL BARRIO S A N L U I S</t>
  </si>
  <si>
    <t>900118499-4</t>
  </si>
  <si>
    <t>ENRIQUE SARMIENTO PEÑALOZA</t>
  </si>
  <si>
    <t>sjac792@yahoo.com</t>
  </si>
  <si>
    <t>CALLE 57 No 23-16</t>
  </si>
  <si>
    <t>9</t>
  </si>
  <si>
    <t>FDLT-CD-009-2024</t>
  </si>
  <si>
    <t xml:space="preserve">009-2024 CM	</t>
  </si>
  <si>
    <t>https://community.secop.gov.co/Public/Tendering/OpportunityDetail/Index?noticeUID=CO1.NTC.5464931&amp;isFromPublicArea=True&amp;isModal=False</t>
  </si>
  <si>
    <t>EL COMODATARIO RECIBE DEL COMODANTE EN PRÉSTAMO
DE USO A TÍTULO GRATUITO Y CON DESTINO DE USO DE LA COMUNIDAD, LOS
BIENES MUEBLES E INMUEBLES DE PROPIEDAD UNICA Y EXCLUSIVA DEL
COMODANTE SOBRE LOS CUALES NO PESA NINGUN GRAVAMEN O LIMITACION
ALGUNA, DE CONFORMIDAD CON EL INVENTARIO DE BIENES</t>
  </si>
  <si>
    <t>JUNTA DE ACCIÓN COMUNAL DEL BARRIO A L F O N S O L O P E Z</t>
  </si>
  <si>
    <t>900326761-1</t>
  </si>
  <si>
    <t>GLORIA CATALINA GLORIA MONSALVE GRANADOS</t>
  </si>
  <si>
    <t>alfonsolopezjuntadeaccion@yahoo.com</t>
  </si>
  <si>
    <t>carrera 22 50 31</t>
  </si>
  <si>
    <t>10</t>
  </si>
  <si>
    <t>FDLT-CMA-043-2023</t>
  </si>
  <si>
    <t xml:space="preserve">
010-2024 CPS</t>
  </si>
  <si>
    <t>https://community.secop.gov.co/Public/Tendering/OpportunityDetail/Index?noticeUID=CO1.NTC.5297039&amp;isFromPublicArea=True&amp;isModal=False</t>
  </si>
  <si>
    <t>Consultoría</t>
  </si>
  <si>
    <t>Concurso de méritos</t>
  </si>
  <si>
    <t>Prestar el servicio como intermediario de seguros para la gestión y
manejo de la contratación de las pólizas del fondo de desarrollo local
de Teusaquillo y la asesoría en la administración, ejecución y manejo
del programa de seguros y los riesgos de la entidad.”</t>
  </si>
  <si>
    <t>GONSEGUROS CORREDORES DE SEGUROS S.A</t>
  </si>
  <si>
    <t>805003801-7</t>
  </si>
  <si>
    <t>CLAUDIA LILIANA GONGORA
RODRIGUEZ</t>
  </si>
  <si>
    <t>clgongora@gonseguros.com.co</t>
  </si>
  <si>
    <t>CALLE 13 NO. 101-71</t>
  </si>
  <si>
    <t>45-44-101153044</t>
  </si>
  <si>
    <t xml:space="preserve">SEGUROS DEL ESTADO </t>
  </si>
  <si>
    <t>INVERSION</t>
  </si>
  <si>
    <t>11</t>
  </si>
  <si>
    <t>12</t>
  </si>
  <si>
    <t>Propósito 5: Construir Bogotá - Región con gobierno abierto, transparente y ciudadanía consciente</t>
  </si>
  <si>
    <t>Gestión pública local</t>
  </si>
  <si>
    <t>COMODATO JAC CHAPINERO OCCIDENTAL___</t>
  </si>
  <si>
    <t>JUNTA DE ACCIÓN COMUNAL DEL BARRIO S A N T A T E R E S I T A___</t>
  </si>
  <si>
    <t>JUNTA DE ACCIÓN COMUNAL DE LA URBANIZACION CENTRO URBANO___</t>
  </si>
  <si>
    <t>JUNTA DE ACCIÓN COMUNAL D E L BARRIO NUEVO CAMPIN Y SAN MARINO LOCALIDAD 13___</t>
  </si>
  <si>
    <t>COMODATO JAC NICOLÁS DE FEDERMAN___</t>
  </si>
  <si>
    <t>JUNTA DE ACCIÓN COMUNAL DEL BARRIO QUIRINAL___</t>
  </si>
  <si>
    <t>JUNTA DE ACCIÓN COMUNAL DEL BARRIO G A L E R I A S___</t>
  </si>
  <si>
    <t>JUNTA DE ACCIÓN COMUNAL DEL BARRIO S A N L U I S___</t>
  </si>
  <si>
    <t>JUNTA DE ACCIÓN COMUNAL DEL BARRIO A L F O N S O L O P E Z___</t>
  </si>
  <si>
    <t>GONSEGUROS CORREDORES DE SEGUROS S.A___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</si>
</sst>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dd/mm/yyyy;@"/>
    <numFmt numFmtId="169" formatCode="d/mm/yyyy;@"/>
    <numFmt numFmtId="180" formatCode="_-[$$-240A]\ * #,##0.00_-;\-[$$-240A]\ * #,##0.00_-;_-[$$-240A]\ * &quot;-&quot;??_-;_-@_-"/>
    <numFmt numFmtId="181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</font>
    <font>
      <sz val="8"/>
      <color rgb="FF666666"/>
      <name val="Arial"/>
      <family val="2"/>
      <charset val="1"/>
    </font>
    <font>
      <sz val="11"/>
      <color rgb="FF000000"/>
      <name val="Calibri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DCD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 vertical="center" wrapText="1"/>
    </xf>
    <xf numFmtId="166" fontId="0" fillId="0" borderId="0" xfId="1" applyNumberFormat="1" applyFont="1"/>
    <xf numFmtId="0" fontId="0" fillId="2" borderId="1" xfId="0" applyFill="1" applyBorder="1"/>
    <xf numFmtId="0" fontId="0" fillId="2" borderId="0" xfId="0" applyFill="1"/>
    <xf numFmtId="0" fontId="2" fillId="0" borderId="0" xfId="0" applyFont="1"/>
    <xf numFmtId="0" fontId="9" fillId="0" borderId="0" xfId="0" applyFont="1"/>
    <xf numFmtId="1" fontId="0" fillId="0" borderId="0" xfId="1" applyNumberFormat="1" applyFont="1"/>
    <xf numFmtId="0" fontId="0" fillId="3" borderId="0" xfId="0" applyFill="1"/>
    <xf numFmtId="0" fontId="14" fillId="0" borderId="0" xfId="0" applyFont="1" applyAlignment="1">
      <alignment vertical="center"/>
    </xf>
    <xf numFmtId="167" fontId="0" fillId="0" borderId="0" xfId="1" applyNumberFormat="1" applyFont="1"/>
    <xf numFmtId="1" fontId="0" fillId="0" borderId="0" xfId="0" applyNumberFormat="1"/>
    <xf numFmtId="1" fontId="0" fillId="2" borderId="2" xfId="0" applyNumberFormat="1" applyFill="1" applyBorder="1"/>
    <xf numFmtId="1" fontId="0" fillId="2" borderId="0" xfId="0" applyNumberFormat="1" applyFill="1"/>
    <xf numFmtId="169" fontId="0" fillId="0" borderId="0" xfId="0" applyNumberFormat="1"/>
    <xf numFmtId="169" fontId="0" fillId="4" borderId="0" xfId="0" applyNumberFormat="1" applyFill="1"/>
    <xf numFmtId="165" fontId="0" fillId="0" borderId="0" xfId="1" applyFont="1"/>
    <xf numFmtId="169" fontId="0" fillId="0" borderId="0" xfId="1" applyNumberFormat="1" applyFont="1"/>
    <xf numFmtId="49" fontId="2" fillId="0" borderId="0" xfId="0" applyNumberFormat="1" applyFont="1"/>
    <xf numFmtId="1" fontId="0" fillId="0" borderId="0" xfId="0" applyNumberFormat="1" applyAlignment="1">
      <alignment vertical="center"/>
    </xf>
    <xf numFmtId="0" fontId="9" fillId="0" borderId="0" xfId="0" applyFont="1" applyAlignment="1">
      <alignment horizontal="left"/>
    </xf>
    <xf numFmtId="14" fontId="0" fillId="0" borderId="0" xfId="1" applyNumberFormat="1" applyFont="1"/>
    <xf numFmtId="0" fontId="3" fillId="7" borderId="11" xfId="0" applyFont="1" applyFill="1" applyBorder="1" applyAlignment="1">
      <alignment horizontal="center" vertical="center" wrapText="1"/>
    </xf>
    <xf numFmtId="0" fontId="0" fillId="0" borderId="11" xfId="0" applyBorder="1"/>
    <xf numFmtId="49" fontId="3" fillId="0" borderId="11" xfId="0" applyNumberFormat="1" applyFont="1" applyBorder="1"/>
    <xf numFmtId="0" fontId="2" fillId="0" borderId="11" xfId="0" applyFont="1" applyBorder="1"/>
    <xf numFmtId="0" fontId="0" fillId="20" borderId="0" xfId="0" applyFill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1" fontId="2" fillId="0" borderId="11" xfId="0" applyNumberFormat="1" applyFont="1" applyBorder="1"/>
    <xf numFmtId="1" fontId="2" fillId="0" borderId="11" xfId="0" applyNumberFormat="1" applyFont="1" applyBorder="1" applyAlignment="1">
      <alignment vertical="center"/>
    </xf>
    <xf numFmtId="0" fontId="15" fillId="0" borderId="11" xfId="0" applyFont="1" applyBorder="1"/>
    <xf numFmtId="169" fontId="4" fillId="6" borderId="11" xfId="0" applyNumberFormat="1" applyFont="1" applyFill="1" applyBorder="1" applyAlignment="1">
      <alignment horizontal="center"/>
    </xf>
    <xf numFmtId="0" fontId="2" fillId="6" borderId="11" xfId="0" applyFont="1" applyFill="1" applyBorder="1"/>
    <xf numFmtId="14" fontId="2" fillId="0" borderId="11" xfId="0" applyNumberFormat="1" applyFont="1" applyBorder="1"/>
    <xf numFmtId="166" fontId="2" fillId="0" borderId="11" xfId="1" applyNumberFormat="1" applyFont="1" applyBorder="1"/>
    <xf numFmtId="167" fontId="2" fillId="0" borderId="11" xfId="0" applyNumberFormat="1" applyFont="1" applyBorder="1"/>
    <xf numFmtId="164" fontId="2" fillId="0" borderId="11" xfId="0" applyNumberFormat="1" applyFont="1" applyBorder="1"/>
    <xf numFmtId="166" fontId="0" fillId="0" borderId="11" xfId="1" applyNumberFormat="1" applyFont="1" applyBorder="1"/>
    <xf numFmtId="38" fontId="2" fillId="0" borderId="11" xfId="0" applyNumberFormat="1" applyFont="1" applyBorder="1"/>
    <xf numFmtId="49" fontId="2" fillId="0" borderId="11" xfId="0" applyNumberFormat="1" applyFont="1" applyBorder="1"/>
    <xf numFmtId="0" fontId="13" fillId="7" borderId="14" xfId="0" applyFont="1" applyFill="1" applyBorder="1" applyAlignment="1">
      <alignment horizontal="center" vertical="center" textRotation="90" wrapText="1"/>
    </xf>
    <xf numFmtId="0" fontId="13" fillId="7" borderId="0" xfId="0" applyFont="1" applyFill="1" applyAlignment="1">
      <alignment horizontal="center" vertical="center" textRotation="90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textRotation="90" wrapText="1"/>
    </xf>
    <xf numFmtId="1" fontId="3" fillId="7" borderId="0" xfId="0" applyNumberFormat="1" applyFont="1" applyFill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textRotation="90" wrapText="1"/>
    </xf>
    <xf numFmtId="0" fontId="3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textRotation="90" wrapText="1"/>
    </xf>
    <xf numFmtId="1" fontId="3" fillId="8" borderId="0" xfId="0" applyNumberFormat="1" applyFont="1" applyFill="1" applyAlignment="1">
      <alignment horizontal="center" vertical="center" wrapText="1"/>
    </xf>
    <xf numFmtId="169" fontId="8" fillId="7" borderId="3" xfId="0" applyNumberFormat="1" applyFont="1" applyFill="1" applyBorder="1" applyAlignment="1">
      <alignment horizontal="center" vertical="center" wrapText="1"/>
    </xf>
    <xf numFmtId="169" fontId="3" fillId="7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6" fontId="3" fillId="7" borderId="3" xfId="1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2" fontId="3" fillId="10" borderId="14" xfId="0" applyNumberFormat="1" applyFont="1" applyFill="1" applyBorder="1" applyAlignment="1">
      <alignment horizontal="center" vertical="center" textRotation="90"/>
    </xf>
    <xf numFmtId="0" fontId="3" fillId="10" borderId="0" xfId="0" applyFont="1" applyFill="1" applyAlignment="1">
      <alignment horizontal="center" vertical="center" wrapText="1"/>
    </xf>
    <xf numFmtId="2" fontId="8" fillId="10" borderId="14" xfId="0" applyNumberFormat="1" applyFont="1" applyFill="1" applyBorder="1" applyAlignment="1">
      <alignment horizontal="center" vertical="center" textRotation="90" wrapText="1"/>
    </xf>
    <xf numFmtId="0" fontId="3" fillId="10" borderId="15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textRotation="90" wrapText="1"/>
    </xf>
    <xf numFmtId="0" fontId="3" fillId="18" borderId="0" xfId="0" applyFont="1" applyFill="1" applyAlignment="1">
      <alignment horizontal="center" vertical="center" textRotation="90" wrapText="1"/>
    </xf>
    <xf numFmtId="0" fontId="3" fillId="5" borderId="0" xfId="0" applyFont="1" applyFill="1" applyAlignment="1">
      <alignment horizontal="center" vertical="center" textRotation="90" wrapText="1"/>
    </xf>
    <xf numFmtId="0" fontId="3" fillId="9" borderId="0" xfId="0" applyFont="1" applyFill="1" applyAlignment="1">
      <alignment horizontal="center" vertical="center" textRotation="90" wrapText="1"/>
    </xf>
    <xf numFmtId="167" fontId="8" fillId="9" borderId="0" xfId="0" applyNumberFormat="1" applyFont="1" applyFill="1" applyAlignment="1">
      <alignment horizontal="center" vertical="center" textRotation="90" wrapText="1"/>
    </xf>
    <xf numFmtId="0" fontId="8" fillId="5" borderId="0" xfId="0" applyFont="1" applyFill="1" applyAlignment="1">
      <alignment horizontal="center" vertical="center" textRotation="90" wrapText="1"/>
    </xf>
    <xf numFmtId="1" fontId="8" fillId="5" borderId="0" xfId="0" applyNumberFormat="1" applyFont="1" applyFill="1" applyAlignment="1">
      <alignment horizontal="center" vertical="center" textRotation="90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textRotation="90" wrapText="1"/>
    </xf>
    <xf numFmtId="0" fontId="10" fillId="17" borderId="16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165" fontId="10" fillId="17" borderId="17" xfId="1" applyFont="1" applyFill="1" applyBorder="1" applyAlignment="1">
      <alignment horizontal="center" vertical="center" wrapText="1"/>
    </xf>
    <xf numFmtId="1" fontId="8" fillId="18" borderId="17" xfId="0" applyNumberFormat="1" applyFont="1" applyFill="1" applyBorder="1" applyAlignment="1">
      <alignment horizontal="center" vertical="center" textRotation="90" wrapText="1"/>
    </xf>
    <xf numFmtId="0" fontId="10" fillId="18" borderId="18" xfId="0" applyFont="1" applyFill="1" applyBorder="1" applyAlignment="1">
      <alignment horizontal="center" vertical="center" wrapText="1"/>
    </xf>
    <xf numFmtId="166" fontId="10" fillId="17" borderId="17" xfId="1" applyNumberFormat="1" applyFont="1" applyFill="1" applyBorder="1" applyAlignment="1">
      <alignment horizontal="center" vertical="center" wrapText="1"/>
    </xf>
    <xf numFmtId="14" fontId="10" fillId="18" borderId="17" xfId="0" applyNumberFormat="1" applyFont="1" applyFill="1" applyBorder="1" applyAlignment="1">
      <alignment horizontal="center" vertical="center" wrapText="1"/>
    </xf>
    <xf numFmtId="14" fontId="10" fillId="18" borderId="18" xfId="0" applyNumberFormat="1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169" fontId="10" fillId="11" borderId="15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0" borderId="11" xfId="3" applyBorder="1"/>
    <xf numFmtId="0" fontId="2" fillId="0" borderId="11" xfId="0" applyFont="1" applyBorder="1" applyAlignment="1">
      <alignment wrapText="1"/>
    </xf>
    <xf numFmtId="14" fontId="0" fillId="21" borderId="11" xfId="0" applyNumberFormat="1" applyFill="1" applyBorder="1"/>
    <xf numFmtId="166" fontId="2" fillId="21" borderId="11" xfId="1" applyNumberFormat="1" applyFont="1" applyFill="1" applyBorder="1"/>
    <xf numFmtId="166" fontId="2" fillId="21" borderId="11" xfId="1" applyNumberFormat="1" applyFont="1" applyFill="1" applyBorder="1" applyAlignment="1">
      <alignment wrapText="1"/>
    </xf>
    <xf numFmtId="164" fontId="2" fillId="21" borderId="11" xfId="0" applyNumberFormat="1" applyFont="1" applyFill="1" applyBorder="1"/>
    <xf numFmtId="38" fontId="2" fillId="21" borderId="11" xfId="0" applyNumberFormat="1" applyFont="1" applyFill="1" applyBorder="1"/>
    <xf numFmtId="14" fontId="2" fillId="0" borderId="11" xfId="0" applyNumberFormat="1" applyFont="1" applyBorder="1" applyAlignment="1">
      <alignment horizontal="right"/>
    </xf>
    <xf numFmtId="0" fontId="0" fillId="16" borderId="0" xfId="0" applyFill="1" applyAlignment="1">
      <alignment vertical="center" wrapText="1" indent="2"/>
    </xf>
    <xf numFmtId="0" fontId="2" fillId="0" borderId="11" xfId="0" applyFont="1" applyBorder="1" applyAlignment="1">
      <alignment vertical="center" indent="2"/>
    </xf>
    <xf numFmtId="0" fontId="2" fillId="0" borderId="0" xfId="0" applyFont="1" applyAlignment="1">
      <alignment vertical="center" indent="2"/>
    </xf>
    <xf numFmtId="0" fontId="0" fillId="0" borderId="0" xfId="0" applyAlignment="1">
      <alignment vertical="center" indent="2"/>
    </xf>
    <xf numFmtId="0" fontId="2" fillId="0" borderId="11" xfId="0" applyFont="1" applyBorder="1" applyAlignment="1">
      <alignment horizontal="center" vertical="center" indent="2"/>
    </xf>
    <xf numFmtId="14" fontId="2" fillId="0" borderId="11" xfId="0" applyNumberFormat="1" applyFont="1" applyBorder="1" applyAlignment="1">
      <alignment horizontal="center" vertical="center" indent="2"/>
    </xf>
    <xf numFmtId="0" fontId="6" fillId="4" borderId="11" xfId="3" applyFill="1" applyBorder="1" applyAlignment="1">
      <alignment horizontal="center" vertical="center" wrapText="1"/>
    </xf>
    <xf numFmtId="0" fontId="18" fillId="0" borderId="0" xfId="0" applyFont="1"/>
    <xf numFmtId="0" fontId="6" fillId="0" borderId="0" xfId="3"/>
    <xf numFmtId="0" fontId="0" fillId="19" borderId="0" xfId="0" applyFill="1" applyAlignment="1">
      <alignment vertical="center" wrapText="1" indent="2"/>
    </xf>
    <xf numFmtId="0" fontId="2" fillId="0" borderId="12" xfId="0" applyFont="1" applyBorder="1"/>
    <xf numFmtId="0" fontId="6" fillId="0" borderId="11" xfId="3" applyBorder="1" applyAlignment="1">
      <alignment horizontal="center" vertical="center" indent="2"/>
    </xf>
    <xf numFmtId="0" fontId="9" fillId="0" borderId="0" xfId="0" applyFont="1" applyAlignment="1">
      <alignment horizontal="center" vertical="center"/>
    </xf>
    <xf numFmtId="166" fontId="2" fillId="21" borderId="0" xfId="1" applyNumberFormat="1" applyFont="1" applyFill="1" applyBorder="1" applyAlignment="1">
      <alignment wrapText="1"/>
    </xf>
    <xf numFmtId="166" fontId="10" fillId="7" borderId="3" xfId="1" applyNumberFormat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181" fontId="2" fillId="0" borderId="11" xfId="0" applyNumberFormat="1" applyFont="1" applyBorder="1"/>
    <xf numFmtId="181" fontId="0" fillId="19" borderId="0" xfId="0" applyNumberFormat="1" applyFill="1" applyAlignment="1">
      <alignment horizontal="center" vertical="center" wrapText="1"/>
    </xf>
    <xf numFmtId="181" fontId="0" fillId="0" borderId="0" xfId="0" applyNumberFormat="1"/>
    <xf numFmtId="0" fontId="3" fillId="7" borderId="0" xfId="0" applyFont="1" applyFill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180" fontId="3" fillId="7" borderId="19" xfId="0" applyNumberFormat="1" applyFont="1" applyFill="1" applyBorder="1" applyAlignment="1">
      <alignment horizontal="center" vertical="center" wrapText="1"/>
    </xf>
    <xf numFmtId="180" fontId="0" fillId="0" borderId="0" xfId="0" applyNumberFormat="1"/>
    <xf numFmtId="0" fontId="17" fillId="22" borderId="20" xfId="0" applyFont="1" applyFill="1" applyBorder="1"/>
    <xf numFmtId="0" fontId="3" fillId="7" borderId="19" xfId="0" applyFont="1" applyFill="1" applyBorder="1" applyAlignment="1">
      <alignment vertical="center" wrapText="1"/>
    </xf>
    <xf numFmtId="1" fontId="17" fillId="22" borderId="21" xfId="0" applyNumberFormat="1" applyFont="1" applyFill="1" applyBorder="1" applyAlignment="1">
      <alignment horizontal="center" vertical="center" wrapText="1"/>
    </xf>
    <xf numFmtId="1" fontId="17" fillId="22" borderId="11" xfId="0" applyNumberFormat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180" fontId="14" fillId="15" borderId="5" xfId="0" applyNumberFormat="1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 wrapText="1"/>
    </xf>
    <xf numFmtId="181" fontId="14" fillId="15" borderId="6" xfId="0" applyNumberFormat="1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37" fontId="14" fillId="12" borderId="5" xfId="1" applyNumberFormat="1" applyFont="1" applyFill="1" applyBorder="1" applyAlignment="1">
      <alignment horizontal="center" vertical="center" wrapText="1"/>
    </xf>
    <xf numFmtId="37" fontId="14" fillId="12" borderId="6" xfId="1" applyNumberFormat="1" applyFont="1" applyFill="1" applyBorder="1" applyAlignment="1">
      <alignment horizontal="center" vertical="center" wrapText="1"/>
    </xf>
    <xf numFmtId="37" fontId="14" fillId="12" borderId="7" xfId="1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1" fontId="14" fillId="14" borderId="5" xfId="1" applyNumberFormat="1" applyFont="1" applyFill="1" applyBorder="1" applyAlignment="1">
      <alignment horizontal="center" vertical="center" wrapText="1"/>
    </xf>
    <xf numFmtId="1" fontId="14" fillId="14" borderId="6" xfId="1" applyNumberFormat="1" applyFont="1" applyFill="1" applyBorder="1" applyAlignment="1">
      <alignment horizontal="center" vertical="center" wrapText="1"/>
    </xf>
    <xf numFmtId="1" fontId="14" fillId="14" borderId="3" xfId="1" applyNumberFormat="1" applyFont="1" applyFill="1" applyBorder="1" applyAlignment="1">
      <alignment horizontal="center" vertical="center" wrapText="1"/>
    </xf>
    <xf numFmtId="1" fontId="14" fillId="14" borderId="7" xfId="1" applyNumberFormat="1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</cellXfs>
  <cellStyles count="6">
    <cellStyle name="Hipervínculo" xfId="3" builtinId="8"/>
    <cellStyle name="Hyperlink" xfId="5"/>
    <cellStyle name="Moneda" xfId="1" builtinId="4"/>
    <cellStyle name="Moneda 2" xfId="2"/>
    <cellStyle name="Normal" xfId="0" builtinId="0"/>
    <cellStyle name="TableStyleLight1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win Moreno Serrano" id="{36AA8F3F-32D1-425B-BF3D-1708D5E76C45}" userId="S::edwin.moreno@gobiernobogota.gov.co::41825c11-4e5d-49cb-98fd-1a9d16b6eba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2" dT="2022-06-02T17:11:28.07" personId="{36AA8F3F-32D1-425B-BF3D-1708D5E76C45}" id="{C8B5A218-C58B-445B-B313-D2CB798BC2A9}">
    <text>BÚSQUEDA DE TITULARES Y CESIONARIOS CELDAS BM3 Y BP3</text>
  </threadedComment>
</ThreadedComment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5464930&amp;isFromPublicArea=True&amp;isModal=False" TargetMode="External"/><Relationship Id="rId13" Type="http://schemas.openxmlformats.org/officeDocument/2006/relationships/hyperlink" Target="mailto:sjac792@yahoo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OpportunityDetail/Index?noticeUID=CO1.NTC.5464798&amp;isFromPublicArea=True&amp;isModal=False" TargetMode="External"/><Relationship Id="rId7" Type="http://schemas.openxmlformats.org/officeDocument/2006/relationships/hyperlink" Target="https://community.secop.gov.co/Public/Tendering/OpportunityDetail/Index?noticeUID=CO1.NTC.5464859&amp;isFromPublicArea=True&amp;isModal=False" TargetMode="External"/><Relationship Id="rId12" Type="http://schemas.openxmlformats.org/officeDocument/2006/relationships/hyperlink" Target="mailto:quirinaljac@yahoo.com" TargetMode="External"/><Relationship Id="rId17" Type="http://schemas.openxmlformats.org/officeDocument/2006/relationships/hyperlink" Target="mailto:jacgalerias@yahoo.com" TargetMode="External"/><Relationship Id="rId2" Type="http://schemas.openxmlformats.org/officeDocument/2006/relationships/hyperlink" Target="https://community.secop.gov.co/Public/Tendering/OpportunityDetail/Index?noticeUID=CO1.NTC.5464922&amp;isFromPublicArea=True&amp;isModal=False" TargetMode="External"/><Relationship Id="rId16" Type="http://schemas.openxmlformats.org/officeDocument/2006/relationships/hyperlink" Target="mailto:alfonsolopezjuntadeaccion@yahoo.com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community.secop.gov.co/Public/Tendering/OpportunityDetail/Index?noticeUID=CO1.NTC.5470823&amp;isFromPublicArea=True&amp;isModal=False" TargetMode="External"/><Relationship Id="rId6" Type="http://schemas.openxmlformats.org/officeDocument/2006/relationships/hyperlink" Target="https://community.secop.gov.co/Public/Tendering/OpportunityDetail/Index?noticeUID=CO1.NTC.5464947&amp;isFromPublicArea=True&amp;isModal=False" TargetMode="External"/><Relationship Id="rId11" Type="http://schemas.openxmlformats.org/officeDocument/2006/relationships/hyperlink" Target="https://community.secop.gov.co/Public/Tendering/OpportunityDetail/Index?noticeUID=CO1.NTC.5464931&amp;isFromPublicArea=True&amp;isModal=False" TargetMode="External"/><Relationship Id="rId2070" Type="http://schemas.microsoft.com/office/2017/10/relationships/threadedComment" Target="../threadedComments/threadedComment1.xml"/><Relationship Id="rId5" Type="http://schemas.openxmlformats.org/officeDocument/2006/relationships/hyperlink" Target="mailto:clgongora@gonseguros.com.co" TargetMode="External"/><Relationship Id="rId15" Type="http://schemas.openxmlformats.org/officeDocument/2006/relationships/hyperlink" Target="mailto:jac.u22@yahoo.com" TargetMode="External"/><Relationship Id="rId10" Type="http://schemas.openxmlformats.org/officeDocument/2006/relationships/hyperlink" Target="https://community.secop.gov.co/Public/Tendering/OpportunityDetail/Index?noticeUID=CO1.NTC.5464919&amp;isFromPublicArea=True&amp;isModal=False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community.secop.gov.co/Public/Tendering/OpportunityDetail/Index?noticeUID=CO1.NTC.5297039&amp;isFromPublicArea=True&amp;isModal=False" TargetMode="External"/><Relationship Id="rId9" Type="http://schemas.openxmlformats.org/officeDocument/2006/relationships/hyperlink" Target="https://community.secop.gov.co/Public/Tendering/OpportunityDetail/Index?noticeUID=CO1.NTC.5464928&amp;isFromPublicArea=True&amp;isModal=False" TargetMode="External"/><Relationship Id="rId14" Type="http://schemas.openxmlformats.org/officeDocument/2006/relationships/hyperlink" Target="mailto:jacsantateresita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workbookViewId="0">
      <selection activeCell="G1" sqref="G1:G1048576"/>
    </sheetView>
  </sheetViews>
  <sheetFormatPr baseColWidth="10" defaultColWidth="11.42578125" defaultRowHeight="15" x14ac:dyDescent="0.25"/>
  <cols>
    <col min="5" max="5" width="11.85546875" bestFit="1" customWidth="1"/>
    <col min="8" max="8" width="11.85546875" bestFit="1" customWidth="1"/>
    <col min="19" max="19" width="37.140625" customWidth="1"/>
    <col min="20" max="20" width="11.42578125" style="8"/>
  </cols>
  <sheetData>
    <row r="1" spans="1:21" x14ac:dyDescent="0.25">
      <c r="A1" t="s">
        <v>0</v>
      </c>
      <c r="B1" t="s">
        <v>1</v>
      </c>
      <c r="C1" t="s">
        <v>2</v>
      </c>
      <c r="F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s="8" t="s">
        <v>15</v>
      </c>
      <c r="U1" t="s">
        <v>16</v>
      </c>
    </row>
    <row r="2" spans="1:21" x14ac:dyDescent="0.25">
      <c r="A2">
        <v>1</v>
      </c>
      <c r="B2">
        <v>18400000</v>
      </c>
      <c r="C2">
        <v>2300000</v>
      </c>
      <c r="D2" t="e">
        <f>+VLOOKUP(A2,'2023'!#REF!,29,0)</f>
        <v>#REF!</v>
      </c>
      <c r="E2" t="e">
        <f>+B2=D2</f>
        <v>#REF!</v>
      </c>
      <c r="F2">
        <v>8</v>
      </c>
      <c r="G2" t="e">
        <f>+VLOOKUP(A2,'2023'!#REF!,21,0)</f>
        <v>#REF!</v>
      </c>
      <c r="H2" t="e">
        <f>+F2=G2</f>
        <v>#REF!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s="8" t="s">
        <v>28</v>
      </c>
      <c r="U2" t="s">
        <v>29</v>
      </c>
    </row>
    <row r="3" spans="1:21" x14ac:dyDescent="0.25">
      <c r="A3">
        <v>2</v>
      </c>
      <c r="B3">
        <v>20800000</v>
      </c>
      <c r="C3">
        <v>2600000</v>
      </c>
      <c r="D3" t="e">
        <f>+VLOOKUP(A3,'2023'!#REF!,29,0)</f>
        <v>#REF!</v>
      </c>
      <c r="E3" t="e">
        <f t="shared" ref="E3:E66" si="0">+B3=D3</f>
        <v>#REF!</v>
      </c>
      <c r="F3">
        <v>8</v>
      </c>
      <c r="G3" t="e">
        <f>+VLOOKUP(A3,'2023'!#REF!,21,0)</f>
        <v>#REF!</v>
      </c>
      <c r="H3" t="e">
        <f t="shared" ref="H3:H66" si="1">+F3=G3</f>
        <v>#REF!</v>
      </c>
      <c r="I3" t="s">
        <v>17</v>
      </c>
      <c r="J3" t="s">
        <v>18</v>
      </c>
      <c r="K3" t="s">
        <v>19</v>
      </c>
      <c r="L3" t="s">
        <v>20</v>
      </c>
      <c r="M3" t="s">
        <v>30</v>
      </c>
      <c r="N3" t="s">
        <v>22</v>
      </c>
      <c r="O3" t="s">
        <v>23</v>
      </c>
      <c r="P3" t="s">
        <v>24</v>
      </c>
      <c r="Q3" t="s">
        <v>31</v>
      </c>
      <c r="R3" t="s">
        <v>32</v>
      </c>
      <c r="S3" t="s">
        <v>27</v>
      </c>
      <c r="T3" s="8" t="s">
        <v>28</v>
      </c>
      <c r="U3" t="s">
        <v>33</v>
      </c>
    </row>
    <row r="4" spans="1:21" x14ac:dyDescent="0.25">
      <c r="A4">
        <v>3</v>
      </c>
      <c r="B4">
        <v>20800000</v>
      </c>
      <c r="C4">
        <v>2600000</v>
      </c>
      <c r="D4" t="e">
        <f>+VLOOKUP(A4,'2023'!#REF!,29,0)</f>
        <v>#REF!</v>
      </c>
      <c r="E4" t="e">
        <f t="shared" si="0"/>
        <v>#REF!</v>
      </c>
      <c r="F4">
        <v>8</v>
      </c>
      <c r="G4" t="e">
        <f>+VLOOKUP(A4,'2023'!#REF!,21,0)</f>
        <v>#REF!</v>
      </c>
      <c r="H4" t="e">
        <f t="shared" si="1"/>
        <v>#REF!</v>
      </c>
      <c r="I4" t="s">
        <v>17</v>
      </c>
      <c r="J4" t="s">
        <v>18</v>
      </c>
      <c r="K4" t="s">
        <v>19</v>
      </c>
      <c r="L4" t="s">
        <v>20</v>
      </c>
      <c r="M4" t="s">
        <v>34</v>
      </c>
      <c r="N4" t="s">
        <v>22</v>
      </c>
      <c r="O4" t="s">
        <v>23</v>
      </c>
      <c r="P4" t="s">
        <v>24</v>
      </c>
      <c r="Q4" t="s">
        <v>35</v>
      </c>
      <c r="R4" t="s">
        <v>36</v>
      </c>
      <c r="S4" t="s">
        <v>27</v>
      </c>
      <c r="T4" s="8" t="s">
        <v>37</v>
      </c>
      <c r="U4" t="s">
        <v>29</v>
      </c>
    </row>
    <row r="5" spans="1:21" x14ac:dyDescent="0.25">
      <c r="A5">
        <v>4</v>
      </c>
      <c r="B5">
        <v>20800000</v>
      </c>
      <c r="C5">
        <v>2600000</v>
      </c>
      <c r="D5" t="e">
        <f>+VLOOKUP(A5,'2023'!#REF!,29,0)</f>
        <v>#REF!</v>
      </c>
      <c r="E5" t="e">
        <f t="shared" si="0"/>
        <v>#REF!</v>
      </c>
      <c r="F5">
        <v>8</v>
      </c>
      <c r="G5" t="e">
        <f>+VLOOKUP(A5,'2023'!#REF!,21,0)</f>
        <v>#REF!</v>
      </c>
      <c r="H5" t="e">
        <f t="shared" si="1"/>
        <v>#REF!</v>
      </c>
      <c r="I5" t="s">
        <v>17</v>
      </c>
      <c r="J5" t="s">
        <v>18</v>
      </c>
      <c r="K5" t="s">
        <v>19</v>
      </c>
      <c r="L5" t="s">
        <v>20</v>
      </c>
      <c r="M5" t="s">
        <v>38</v>
      </c>
      <c r="N5" t="s">
        <v>22</v>
      </c>
      <c r="O5" t="s">
        <v>23</v>
      </c>
      <c r="P5" t="s">
        <v>24</v>
      </c>
      <c r="Q5" t="s">
        <v>35</v>
      </c>
      <c r="R5" t="s">
        <v>39</v>
      </c>
      <c r="S5" t="s">
        <v>27</v>
      </c>
      <c r="T5" s="8" t="s">
        <v>40</v>
      </c>
      <c r="U5" t="s">
        <v>33</v>
      </c>
    </row>
    <row r="6" spans="1:21" x14ac:dyDescent="0.25">
      <c r="A6">
        <v>5</v>
      </c>
      <c r="B6">
        <v>20800000</v>
      </c>
      <c r="C6">
        <v>2600000</v>
      </c>
      <c r="D6" t="e">
        <f>+VLOOKUP(A6,'2023'!#REF!,29,0)</f>
        <v>#REF!</v>
      </c>
      <c r="E6" t="e">
        <f t="shared" si="0"/>
        <v>#REF!</v>
      </c>
      <c r="F6">
        <v>8</v>
      </c>
      <c r="G6" t="e">
        <f>+VLOOKUP(A6,'2023'!#REF!,21,0)</f>
        <v>#REF!</v>
      </c>
      <c r="H6" t="e">
        <f t="shared" si="1"/>
        <v>#REF!</v>
      </c>
      <c r="I6" t="s">
        <v>17</v>
      </c>
      <c r="J6" t="s">
        <v>18</v>
      </c>
      <c r="K6" t="s">
        <v>19</v>
      </c>
      <c r="L6" t="s">
        <v>20</v>
      </c>
      <c r="M6" t="s">
        <v>41</v>
      </c>
      <c r="N6" t="s">
        <v>22</v>
      </c>
      <c r="O6" t="s">
        <v>23</v>
      </c>
      <c r="P6" t="s">
        <v>24</v>
      </c>
      <c r="Q6" t="s">
        <v>31</v>
      </c>
      <c r="R6" t="s">
        <v>42</v>
      </c>
      <c r="S6" t="s">
        <v>27</v>
      </c>
      <c r="T6" s="8" t="s">
        <v>28</v>
      </c>
      <c r="U6" t="s">
        <v>33</v>
      </c>
    </row>
    <row r="7" spans="1:21" x14ac:dyDescent="0.25">
      <c r="A7">
        <v>6</v>
      </c>
      <c r="B7">
        <v>52800000</v>
      </c>
      <c r="C7">
        <v>6600000</v>
      </c>
      <c r="D7" t="e">
        <f>+VLOOKUP(A7,'2023'!#REF!,29,0)</f>
        <v>#REF!</v>
      </c>
      <c r="E7" t="e">
        <f t="shared" si="0"/>
        <v>#REF!</v>
      </c>
      <c r="F7">
        <v>8</v>
      </c>
      <c r="G7" t="e">
        <f>+VLOOKUP(A7,'2023'!#REF!,21,0)</f>
        <v>#REF!</v>
      </c>
      <c r="H7" t="e">
        <f t="shared" si="1"/>
        <v>#REF!</v>
      </c>
      <c r="I7" t="s">
        <v>17</v>
      </c>
      <c r="J7" t="s">
        <v>18</v>
      </c>
      <c r="K7" t="s">
        <v>19</v>
      </c>
      <c r="L7" t="s">
        <v>20</v>
      </c>
      <c r="M7" t="s">
        <v>43</v>
      </c>
      <c r="N7" t="s">
        <v>22</v>
      </c>
      <c r="O7" t="s">
        <v>23</v>
      </c>
      <c r="P7" t="s">
        <v>24</v>
      </c>
      <c r="Q7" t="s">
        <v>44</v>
      </c>
      <c r="R7" t="s">
        <v>45</v>
      </c>
      <c r="S7" t="s">
        <v>46</v>
      </c>
      <c r="T7" s="8" t="s">
        <v>47</v>
      </c>
      <c r="U7" t="s">
        <v>29</v>
      </c>
    </row>
    <row r="8" spans="1:21" x14ac:dyDescent="0.25">
      <c r="A8">
        <v>7</v>
      </c>
      <c r="B8">
        <v>24800000</v>
      </c>
      <c r="C8">
        <v>3100000</v>
      </c>
      <c r="D8" t="e">
        <f>+VLOOKUP(A8,'2023'!#REF!,29,0)</f>
        <v>#REF!</v>
      </c>
      <c r="E8" t="e">
        <f t="shared" si="0"/>
        <v>#REF!</v>
      </c>
      <c r="F8">
        <v>8</v>
      </c>
      <c r="G8" t="e">
        <f>+VLOOKUP(A8,'2023'!#REF!,21,0)</f>
        <v>#REF!</v>
      </c>
      <c r="H8" t="e">
        <f t="shared" si="1"/>
        <v>#REF!</v>
      </c>
      <c r="I8" t="s">
        <v>48</v>
      </c>
      <c r="J8" t="s">
        <v>18</v>
      </c>
      <c r="K8" t="s">
        <v>19</v>
      </c>
      <c r="L8" t="s">
        <v>20</v>
      </c>
      <c r="M8" t="s">
        <v>49</v>
      </c>
      <c r="N8" t="s">
        <v>22</v>
      </c>
      <c r="O8" t="s">
        <v>50</v>
      </c>
      <c r="P8" t="s">
        <v>51</v>
      </c>
      <c r="Q8" t="s">
        <v>52</v>
      </c>
      <c r="R8" t="s">
        <v>53</v>
      </c>
      <c r="S8" t="s">
        <v>27</v>
      </c>
      <c r="T8" s="8" t="s">
        <v>40</v>
      </c>
      <c r="U8" t="s">
        <v>29</v>
      </c>
    </row>
    <row r="9" spans="1:21" x14ac:dyDescent="0.25">
      <c r="A9">
        <v>8</v>
      </c>
      <c r="B9">
        <v>24800000</v>
      </c>
      <c r="C9">
        <v>3100000</v>
      </c>
      <c r="D9" t="e">
        <f>+VLOOKUP(A9,'2023'!#REF!,29,0)</f>
        <v>#REF!</v>
      </c>
      <c r="E9" t="e">
        <f t="shared" si="0"/>
        <v>#REF!</v>
      </c>
      <c r="F9">
        <v>8</v>
      </c>
      <c r="G9" t="e">
        <f>+VLOOKUP(A9,'2023'!#REF!,21,0)</f>
        <v>#REF!</v>
      </c>
      <c r="H9" t="e">
        <f t="shared" si="1"/>
        <v>#REF!</v>
      </c>
      <c r="I9" t="s">
        <v>17</v>
      </c>
      <c r="J9" t="s">
        <v>18</v>
      </c>
      <c r="K9" t="s">
        <v>19</v>
      </c>
      <c r="L9" t="s">
        <v>20</v>
      </c>
      <c r="M9" t="s">
        <v>54</v>
      </c>
      <c r="N9" t="s">
        <v>22</v>
      </c>
      <c r="O9" t="s">
        <v>23</v>
      </c>
      <c r="P9" t="s">
        <v>24</v>
      </c>
      <c r="Q9" t="s">
        <v>55</v>
      </c>
      <c r="R9" t="s">
        <v>56</v>
      </c>
      <c r="S9" t="s">
        <v>27</v>
      </c>
      <c r="T9" s="8" t="s">
        <v>40</v>
      </c>
      <c r="U9" t="s">
        <v>29</v>
      </c>
    </row>
    <row r="10" spans="1:21" x14ac:dyDescent="0.25">
      <c r="A10">
        <v>9</v>
      </c>
      <c r="B10">
        <v>20800000</v>
      </c>
      <c r="C10">
        <v>2600000</v>
      </c>
      <c r="D10" t="e">
        <f>+VLOOKUP(A10,'2023'!#REF!,29,0)</f>
        <v>#REF!</v>
      </c>
      <c r="E10" t="e">
        <f t="shared" si="0"/>
        <v>#REF!</v>
      </c>
      <c r="F10">
        <v>8</v>
      </c>
      <c r="G10" t="e">
        <f>+VLOOKUP(A10,'2023'!#REF!,21,0)</f>
        <v>#REF!</v>
      </c>
      <c r="H10" t="e">
        <f t="shared" si="1"/>
        <v>#REF!</v>
      </c>
      <c r="I10" t="s">
        <v>57</v>
      </c>
      <c r="J10" t="s">
        <v>18</v>
      </c>
      <c r="K10" t="s">
        <v>19</v>
      </c>
      <c r="L10" t="s">
        <v>20</v>
      </c>
      <c r="M10" t="s">
        <v>58</v>
      </c>
      <c r="N10" t="s">
        <v>22</v>
      </c>
      <c r="O10" t="s">
        <v>59</v>
      </c>
      <c r="P10" t="s">
        <v>60</v>
      </c>
      <c r="Q10" t="s">
        <v>61</v>
      </c>
      <c r="R10" t="s">
        <v>62</v>
      </c>
      <c r="S10" t="s">
        <v>27</v>
      </c>
      <c r="T10" s="8" t="s">
        <v>28</v>
      </c>
      <c r="U10" t="s">
        <v>33</v>
      </c>
    </row>
    <row r="11" spans="1:21" x14ac:dyDescent="0.25">
      <c r="A11">
        <v>10</v>
      </c>
      <c r="B11">
        <v>44000000</v>
      </c>
      <c r="C11">
        <v>5500000</v>
      </c>
      <c r="D11" t="e">
        <f>+VLOOKUP(A11,'2023'!#REF!,29,0)</f>
        <v>#REF!</v>
      </c>
      <c r="E11" t="e">
        <f t="shared" si="0"/>
        <v>#REF!</v>
      </c>
      <c r="F11">
        <v>8</v>
      </c>
      <c r="G11" t="e">
        <f>+VLOOKUP(A11,'2023'!#REF!,21,0)</f>
        <v>#REF!</v>
      </c>
      <c r="H11" t="e">
        <f t="shared" si="1"/>
        <v>#REF!</v>
      </c>
      <c r="I11" t="s">
        <v>17</v>
      </c>
      <c r="J11" t="s">
        <v>18</v>
      </c>
      <c r="K11" t="s">
        <v>19</v>
      </c>
      <c r="L11" t="s">
        <v>20</v>
      </c>
      <c r="M11" t="s">
        <v>63</v>
      </c>
      <c r="N11" t="s">
        <v>22</v>
      </c>
      <c r="O11" t="s">
        <v>23</v>
      </c>
      <c r="P11" t="s">
        <v>24</v>
      </c>
      <c r="Q11" t="s">
        <v>64</v>
      </c>
      <c r="R11" t="s">
        <v>65</v>
      </c>
      <c r="S11" t="s">
        <v>46</v>
      </c>
      <c r="T11" s="8" t="s">
        <v>47</v>
      </c>
      <c r="U11" t="s">
        <v>29</v>
      </c>
    </row>
    <row r="12" spans="1:21" x14ac:dyDescent="0.25">
      <c r="A12">
        <v>11</v>
      </c>
      <c r="B12">
        <v>36160000</v>
      </c>
      <c r="C12">
        <v>4520000</v>
      </c>
      <c r="D12" t="e">
        <f>+VLOOKUP(A12,'2023'!#REF!,29,0)</f>
        <v>#REF!</v>
      </c>
      <c r="E12" t="e">
        <f t="shared" si="0"/>
        <v>#REF!</v>
      </c>
      <c r="F12">
        <v>8</v>
      </c>
      <c r="G12" t="e">
        <f>+VLOOKUP(A12,'2023'!#REF!,21,0)</f>
        <v>#REF!</v>
      </c>
      <c r="H12" t="e">
        <f t="shared" si="1"/>
        <v>#REF!</v>
      </c>
      <c r="I12" t="s">
        <v>66</v>
      </c>
      <c r="J12" t="s">
        <v>18</v>
      </c>
      <c r="K12" t="s">
        <v>19</v>
      </c>
      <c r="L12" t="s">
        <v>20</v>
      </c>
      <c r="M12" t="s">
        <v>67</v>
      </c>
      <c r="N12" t="s">
        <v>22</v>
      </c>
      <c r="O12" t="s">
        <v>68</v>
      </c>
      <c r="P12" t="s">
        <v>69</v>
      </c>
      <c r="Q12" t="s">
        <v>70</v>
      </c>
      <c r="R12" t="s">
        <v>71</v>
      </c>
      <c r="S12" t="s">
        <v>46</v>
      </c>
      <c r="T12" s="8" t="s">
        <v>47</v>
      </c>
      <c r="U12" t="s">
        <v>29</v>
      </c>
    </row>
    <row r="13" spans="1:21" x14ac:dyDescent="0.25">
      <c r="A13">
        <v>12</v>
      </c>
      <c r="B13">
        <v>52800000</v>
      </c>
      <c r="C13">
        <v>6600000</v>
      </c>
      <c r="D13" t="e">
        <f>+VLOOKUP(A13,'2023'!#REF!,29,0)</f>
        <v>#REF!</v>
      </c>
      <c r="E13" t="e">
        <f t="shared" si="0"/>
        <v>#REF!</v>
      </c>
      <c r="F13">
        <v>8</v>
      </c>
      <c r="G13" t="e">
        <f>+VLOOKUP(A13,'2023'!#REF!,21,0)</f>
        <v>#REF!</v>
      </c>
      <c r="H13" t="e">
        <f t="shared" si="1"/>
        <v>#REF!</v>
      </c>
      <c r="I13" t="s">
        <v>17</v>
      </c>
      <c r="J13" t="s">
        <v>18</v>
      </c>
      <c r="K13" t="s">
        <v>19</v>
      </c>
      <c r="L13" t="s">
        <v>20</v>
      </c>
      <c r="M13" t="s">
        <v>72</v>
      </c>
      <c r="N13" t="s">
        <v>22</v>
      </c>
      <c r="O13" t="s">
        <v>23</v>
      </c>
      <c r="P13" t="s">
        <v>24</v>
      </c>
      <c r="Q13" t="s">
        <v>73</v>
      </c>
      <c r="R13" t="s">
        <v>74</v>
      </c>
      <c r="S13" t="s">
        <v>46</v>
      </c>
      <c r="T13" s="8" t="s">
        <v>75</v>
      </c>
      <c r="U13" t="s">
        <v>29</v>
      </c>
    </row>
    <row r="14" spans="1:21" x14ac:dyDescent="0.25">
      <c r="A14">
        <v>13</v>
      </c>
      <c r="B14">
        <v>44000000</v>
      </c>
      <c r="C14">
        <v>5500000</v>
      </c>
      <c r="D14" t="e">
        <f>+VLOOKUP(A14,'2023'!#REF!,29,0)</f>
        <v>#REF!</v>
      </c>
      <c r="E14" t="e">
        <f t="shared" si="0"/>
        <v>#REF!</v>
      </c>
      <c r="F14">
        <v>8</v>
      </c>
      <c r="G14" t="e">
        <f>+VLOOKUP(A14,'2023'!#REF!,21,0)</f>
        <v>#REF!</v>
      </c>
      <c r="H14" t="e">
        <f t="shared" si="1"/>
        <v>#REF!</v>
      </c>
      <c r="I14" t="s">
        <v>76</v>
      </c>
      <c r="J14" t="s">
        <v>18</v>
      </c>
      <c r="K14" t="s">
        <v>19</v>
      </c>
      <c r="L14" t="s">
        <v>20</v>
      </c>
      <c r="M14" t="s">
        <v>77</v>
      </c>
      <c r="N14" t="s">
        <v>22</v>
      </c>
      <c r="O14" t="s">
        <v>78</v>
      </c>
      <c r="P14" t="s">
        <v>79</v>
      </c>
      <c r="Q14" t="s">
        <v>80</v>
      </c>
      <c r="R14" t="s">
        <v>81</v>
      </c>
      <c r="S14" t="s">
        <v>46</v>
      </c>
      <c r="T14" s="8" t="s">
        <v>47</v>
      </c>
      <c r="U14" t="s">
        <v>33</v>
      </c>
    </row>
    <row r="15" spans="1:21" x14ac:dyDescent="0.25">
      <c r="A15">
        <v>14</v>
      </c>
      <c r="B15">
        <v>18400000</v>
      </c>
      <c r="C15">
        <v>2300000</v>
      </c>
      <c r="D15" t="e">
        <f>+VLOOKUP(A15,'2023'!#REF!,29,0)</f>
        <v>#REF!</v>
      </c>
      <c r="E15" t="e">
        <f t="shared" si="0"/>
        <v>#REF!</v>
      </c>
      <c r="F15">
        <v>8</v>
      </c>
      <c r="G15" t="e">
        <f>+VLOOKUP(A15,'2023'!#REF!,21,0)</f>
        <v>#REF!</v>
      </c>
      <c r="H15" t="e">
        <f t="shared" si="1"/>
        <v>#REF!</v>
      </c>
      <c r="I15" t="s">
        <v>76</v>
      </c>
      <c r="J15" t="s">
        <v>18</v>
      </c>
      <c r="K15" t="s">
        <v>19</v>
      </c>
      <c r="L15" t="s">
        <v>20</v>
      </c>
      <c r="M15" t="s">
        <v>82</v>
      </c>
      <c r="N15" t="s">
        <v>22</v>
      </c>
      <c r="O15" t="s">
        <v>78</v>
      </c>
      <c r="P15" t="s">
        <v>79</v>
      </c>
      <c r="Q15" t="s">
        <v>83</v>
      </c>
      <c r="R15" t="s">
        <v>84</v>
      </c>
      <c r="S15" t="s">
        <v>27</v>
      </c>
      <c r="T15" s="8" t="s">
        <v>28</v>
      </c>
      <c r="U15" t="s">
        <v>33</v>
      </c>
    </row>
    <row r="16" spans="1:21" x14ac:dyDescent="0.25">
      <c r="A16">
        <v>15</v>
      </c>
      <c r="B16">
        <v>18400000</v>
      </c>
      <c r="C16">
        <v>2300000</v>
      </c>
      <c r="D16" t="e">
        <f>+VLOOKUP(A16,'2023'!#REF!,29,0)</f>
        <v>#REF!</v>
      </c>
      <c r="E16" t="e">
        <f t="shared" si="0"/>
        <v>#REF!</v>
      </c>
      <c r="F16">
        <v>8</v>
      </c>
      <c r="G16" t="e">
        <f>+VLOOKUP(A16,'2023'!#REF!,21,0)</f>
        <v>#REF!</v>
      </c>
      <c r="H16" t="e">
        <f t="shared" si="1"/>
        <v>#REF!</v>
      </c>
      <c r="I16" t="s">
        <v>76</v>
      </c>
      <c r="J16" t="s">
        <v>18</v>
      </c>
      <c r="K16" t="s">
        <v>19</v>
      </c>
      <c r="L16" t="s">
        <v>20</v>
      </c>
      <c r="M16" t="s">
        <v>85</v>
      </c>
      <c r="N16" t="s">
        <v>22</v>
      </c>
      <c r="O16" t="s">
        <v>78</v>
      </c>
      <c r="P16" t="s">
        <v>79</v>
      </c>
      <c r="Q16" t="s">
        <v>83</v>
      </c>
      <c r="R16" t="s">
        <v>86</v>
      </c>
      <c r="S16" t="s">
        <v>27</v>
      </c>
      <c r="T16" s="8" t="s">
        <v>28</v>
      </c>
      <c r="U16" t="s">
        <v>29</v>
      </c>
    </row>
    <row r="17" spans="1:21" x14ac:dyDescent="0.25">
      <c r="A17">
        <v>16</v>
      </c>
      <c r="B17">
        <v>18400000</v>
      </c>
      <c r="C17">
        <v>2300000</v>
      </c>
      <c r="D17" t="e">
        <f>+VLOOKUP(A17,'2023'!#REF!,29,0)</f>
        <v>#REF!</v>
      </c>
      <c r="E17" t="e">
        <f t="shared" si="0"/>
        <v>#REF!</v>
      </c>
      <c r="F17">
        <v>8</v>
      </c>
      <c r="G17" t="e">
        <f>+VLOOKUP(A17,'2023'!#REF!,21,0)</f>
        <v>#REF!</v>
      </c>
      <c r="H17" t="e">
        <f t="shared" si="1"/>
        <v>#REF!</v>
      </c>
      <c r="I17" t="s">
        <v>76</v>
      </c>
      <c r="J17" t="s">
        <v>18</v>
      </c>
      <c r="K17" t="s">
        <v>19</v>
      </c>
      <c r="L17" t="s">
        <v>20</v>
      </c>
      <c r="M17" t="s">
        <v>87</v>
      </c>
      <c r="N17" t="s">
        <v>22</v>
      </c>
      <c r="O17" t="s">
        <v>78</v>
      </c>
      <c r="P17" t="s">
        <v>79</v>
      </c>
      <c r="Q17" t="s">
        <v>83</v>
      </c>
      <c r="R17" t="s">
        <v>88</v>
      </c>
      <c r="S17" t="s">
        <v>27</v>
      </c>
      <c r="T17" s="8" t="s">
        <v>28</v>
      </c>
      <c r="U17" t="s">
        <v>33</v>
      </c>
    </row>
    <row r="18" spans="1:21" x14ac:dyDescent="0.25">
      <c r="A18">
        <v>17</v>
      </c>
      <c r="B18">
        <v>18400000</v>
      </c>
      <c r="C18">
        <v>2300000</v>
      </c>
      <c r="D18" t="e">
        <f>+VLOOKUP(A18,'2023'!#REF!,29,0)</f>
        <v>#REF!</v>
      </c>
      <c r="E18" t="e">
        <f t="shared" si="0"/>
        <v>#REF!</v>
      </c>
      <c r="F18">
        <v>8</v>
      </c>
      <c r="G18" t="e">
        <f>+VLOOKUP(A18,'2023'!#REF!,21,0)</f>
        <v>#REF!</v>
      </c>
      <c r="H18" t="e">
        <f t="shared" si="1"/>
        <v>#REF!</v>
      </c>
      <c r="I18" t="s">
        <v>76</v>
      </c>
      <c r="J18" t="s">
        <v>18</v>
      </c>
      <c r="K18" t="s">
        <v>19</v>
      </c>
      <c r="L18" t="s">
        <v>20</v>
      </c>
      <c r="M18" t="s">
        <v>89</v>
      </c>
      <c r="N18" t="s">
        <v>22</v>
      </c>
      <c r="O18" t="s">
        <v>78</v>
      </c>
      <c r="P18" t="s">
        <v>79</v>
      </c>
      <c r="Q18" t="s">
        <v>83</v>
      </c>
      <c r="R18" t="s">
        <v>90</v>
      </c>
      <c r="S18" t="s">
        <v>27</v>
      </c>
      <c r="T18" s="8" t="s">
        <v>28</v>
      </c>
      <c r="U18" t="s">
        <v>33</v>
      </c>
    </row>
    <row r="19" spans="1:21" x14ac:dyDescent="0.25">
      <c r="A19">
        <v>18</v>
      </c>
      <c r="B19">
        <v>18400000</v>
      </c>
      <c r="C19">
        <v>2300000</v>
      </c>
      <c r="D19" t="e">
        <f>+VLOOKUP(A19,'2023'!#REF!,29,0)</f>
        <v>#REF!</v>
      </c>
      <c r="E19" t="e">
        <f t="shared" si="0"/>
        <v>#REF!</v>
      </c>
      <c r="F19">
        <v>8</v>
      </c>
      <c r="G19" t="e">
        <f>+VLOOKUP(A19,'2023'!#REF!,21,0)</f>
        <v>#REF!</v>
      </c>
      <c r="H19" t="e">
        <f t="shared" si="1"/>
        <v>#REF!</v>
      </c>
      <c r="I19" t="s">
        <v>76</v>
      </c>
      <c r="J19" t="s">
        <v>18</v>
      </c>
      <c r="K19" t="s">
        <v>19</v>
      </c>
      <c r="L19" t="s">
        <v>20</v>
      </c>
      <c r="M19" t="s">
        <v>91</v>
      </c>
      <c r="N19" t="s">
        <v>22</v>
      </c>
      <c r="O19" t="s">
        <v>78</v>
      </c>
      <c r="P19" t="s">
        <v>79</v>
      </c>
      <c r="Q19" t="s">
        <v>83</v>
      </c>
      <c r="R19" t="s">
        <v>92</v>
      </c>
      <c r="S19" t="s">
        <v>27</v>
      </c>
      <c r="T19" s="8" t="s">
        <v>40</v>
      </c>
      <c r="U19" t="s">
        <v>29</v>
      </c>
    </row>
    <row r="20" spans="1:21" x14ac:dyDescent="0.25">
      <c r="A20">
        <v>19</v>
      </c>
      <c r="B20">
        <v>18400000</v>
      </c>
      <c r="C20">
        <v>2300000</v>
      </c>
      <c r="D20" t="e">
        <f>+VLOOKUP(A20,'2023'!#REF!,29,0)</f>
        <v>#REF!</v>
      </c>
      <c r="E20" t="e">
        <f t="shared" si="0"/>
        <v>#REF!</v>
      </c>
      <c r="F20">
        <v>8</v>
      </c>
      <c r="G20" t="e">
        <f>+VLOOKUP(A20,'2023'!#REF!,21,0)</f>
        <v>#REF!</v>
      </c>
      <c r="H20" t="e">
        <f t="shared" si="1"/>
        <v>#REF!</v>
      </c>
      <c r="I20" t="s">
        <v>76</v>
      </c>
      <c r="J20" t="s">
        <v>18</v>
      </c>
      <c r="K20" t="s">
        <v>19</v>
      </c>
      <c r="L20" t="s">
        <v>20</v>
      </c>
      <c r="M20" t="s">
        <v>93</v>
      </c>
      <c r="N20" t="s">
        <v>22</v>
      </c>
      <c r="O20" t="s">
        <v>78</v>
      </c>
      <c r="P20" t="s">
        <v>79</v>
      </c>
      <c r="Q20" t="s">
        <v>83</v>
      </c>
      <c r="R20" t="s">
        <v>94</v>
      </c>
      <c r="S20" t="s">
        <v>27</v>
      </c>
      <c r="T20" s="8" t="s">
        <v>47</v>
      </c>
      <c r="U20" t="s">
        <v>33</v>
      </c>
    </row>
    <row r="21" spans="1:21" x14ac:dyDescent="0.25">
      <c r="A21">
        <v>20</v>
      </c>
      <c r="B21">
        <v>18400000</v>
      </c>
      <c r="C21">
        <v>2300000</v>
      </c>
      <c r="D21" t="e">
        <f>+VLOOKUP(A21,'2023'!#REF!,29,0)</f>
        <v>#REF!</v>
      </c>
      <c r="E21" t="e">
        <f t="shared" si="0"/>
        <v>#REF!</v>
      </c>
      <c r="F21">
        <v>8</v>
      </c>
      <c r="G21" t="e">
        <f>+VLOOKUP(A21,'2023'!#REF!,21,0)</f>
        <v>#REF!</v>
      </c>
      <c r="H21" t="e">
        <f t="shared" si="1"/>
        <v>#REF!</v>
      </c>
      <c r="I21" t="s">
        <v>76</v>
      </c>
      <c r="J21" t="s">
        <v>18</v>
      </c>
      <c r="K21" t="s">
        <v>19</v>
      </c>
      <c r="L21" t="s">
        <v>20</v>
      </c>
      <c r="M21" t="s">
        <v>95</v>
      </c>
      <c r="N21" t="s">
        <v>22</v>
      </c>
      <c r="O21" t="s">
        <v>78</v>
      </c>
      <c r="P21" t="s">
        <v>79</v>
      </c>
      <c r="Q21" t="s">
        <v>83</v>
      </c>
      <c r="R21" t="s">
        <v>96</v>
      </c>
      <c r="S21" t="s">
        <v>27</v>
      </c>
      <c r="T21" s="8" t="s">
        <v>97</v>
      </c>
      <c r="U21" t="s">
        <v>33</v>
      </c>
    </row>
    <row r="22" spans="1:21" x14ac:dyDescent="0.25">
      <c r="A22">
        <v>21</v>
      </c>
      <c r="B22">
        <v>18400000</v>
      </c>
      <c r="C22">
        <v>2300000</v>
      </c>
      <c r="D22" t="e">
        <f>+VLOOKUP(A22,'2023'!#REF!,29,0)</f>
        <v>#REF!</v>
      </c>
      <c r="E22" t="e">
        <f t="shared" si="0"/>
        <v>#REF!</v>
      </c>
      <c r="F22">
        <v>8</v>
      </c>
      <c r="G22" t="e">
        <f>+VLOOKUP(A22,'2023'!#REF!,21,0)</f>
        <v>#REF!</v>
      </c>
      <c r="H22" t="e">
        <f t="shared" si="1"/>
        <v>#REF!</v>
      </c>
      <c r="I22" t="s">
        <v>76</v>
      </c>
      <c r="J22" t="s">
        <v>18</v>
      </c>
      <c r="K22" t="s">
        <v>19</v>
      </c>
      <c r="L22" t="s">
        <v>20</v>
      </c>
      <c r="M22" t="s">
        <v>98</v>
      </c>
      <c r="N22" t="s">
        <v>22</v>
      </c>
      <c r="O22" t="s">
        <v>78</v>
      </c>
      <c r="P22" t="s">
        <v>79</v>
      </c>
      <c r="Q22" t="s">
        <v>83</v>
      </c>
      <c r="R22" t="s">
        <v>99</v>
      </c>
      <c r="S22" t="s">
        <v>27</v>
      </c>
      <c r="T22" s="8" t="s">
        <v>40</v>
      </c>
      <c r="U22" t="s">
        <v>33</v>
      </c>
    </row>
    <row r="23" spans="1:21" x14ac:dyDescent="0.25">
      <c r="A23">
        <v>22</v>
      </c>
      <c r="B23">
        <v>18400000</v>
      </c>
      <c r="C23">
        <v>2300000</v>
      </c>
      <c r="D23" t="e">
        <f>+VLOOKUP(A23,'2023'!#REF!,29,0)</f>
        <v>#REF!</v>
      </c>
      <c r="E23" t="e">
        <f t="shared" si="0"/>
        <v>#REF!</v>
      </c>
      <c r="F23">
        <v>8</v>
      </c>
      <c r="G23" t="e">
        <f>+VLOOKUP(A23,'2023'!#REF!,21,0)</f>
        <v>#REF!</v>
      </c>
      <c r="H23" t="e">
        <f t="shared" si="1"/>
        <v>#REF!</v>
      </c>
      <c r="I23" t="s">
        <v>76</v>
      </c>
      <c r="J23" t="s">
        <v>18</v>
      </c>
      <c r="K23" t="s">
        <v>19</v>
      </c>
      <c r="L23" t="s">
        <v>20</v>
      </c>
      <c r="M23" t="s">
        <v>100</v>
      </c>
      <c r="N23" t="s">
        <v>22</v>
      </c>
      <c r="O23" t="s">
        <v>78</v>
      </c>
      <c r="P23" t="s">
        <v>79</v>
      </c>
      <c r="Q23" t="s">
        <v>83</v>
      </c>
      <c r="R23" t="s">
        <v>101</v>
      </c>
      <c r="S23" t="s">
        <v>27</v>
      </c>
      <c r="T23" s="8" t="s">
        <v>28</v>
      </c>
      <c r="U23" t="s">
        <v>29</v>
      </c>
    </row>
    <row r="24" spans="1:21" x14ac:dyDescent="0.25">
      <c r="A24">
        <v>23</v>
      </c>
      <c r="B24">
        <v>18400000</v>
      </c>
      <c r="C24">
        <v>2300000</v>
      </c>
      <c r="D24" t="e">
        <f>+VLOOKUP(A24,'2023'!#REF!,29,0)</f>
        <v>#REF!</v>
      </c>
      <c r="E24" t="e">
        <f t="shared" si="0"/>
        <v>#REF!</v>
      </c>
      <c r="F24">
        <v>8</v>
      </c>
      <c r="G24" t="e">
        <f>+VLOOKUP(A24,'2023'!#REF!,21,0)</f>
        <v>#REF!</v>
      </c>
      <c r="H24" t="e">
        <f t="shared" si="1"/>
        <v>#REF!</v>
      </c>
      <c r="I24" t="s">
        <v>76</v>
      </c>
      <c r="J24" t="s">
        <v>18</v>
      </c>
      <c r="K24" t="s">
        <v>19</v>
      </c>
      <c r="L24" t="s">
        <v>20</v>
      </c>
      <c r="M24" t="s">
        <v>102</v>
      </c>
      <c r="N24" t="s">
        <v>22</v>
      </c>
      <c r="O24" t="s">
        <v>78</v>
      </c>
      <c r="P24" t="s">
        <v>79</v>
      </c>
      <c r="Q24" t="s">
        <v>83</v>
      </c>
      <c r="R24" t="s">
        <v>103</v>
      </c>
      <c r="S24" t="s">
        <v>27</v>
      </c>
      <c r="T24" s="8" t="s">
        <v>28</v>
      </c>
      <c r="U24" t="s">
        <v>33</v>
      </c>
    </row>
    <row r="25" spans="1:21" x14ac:dyDescent="0.25">
      <c r="A25">
        <v>24</v>
      </c>
      <c r="B25">
        <v>18400000</v>
      </c>
      <c r="C25">
        <v>2300000</v>
      </c>
      <c r="D25" t="e">
        <f>+VLOOKUP(A25,'2023'!#REF!,29,0)</f>
        <v>#REF!</v>
      </c>
      <c r="E25" t="e">
        <f t="shared" si="0"/>
        <v>#REF!</v>
      </c>
      <c r="F25">
        <v>8</v>
      </c>
      <c r="G25" t="e">
        <f>+VLOOKUP(A25,'2023'!#REF!,21,0)</f>
        <v>#REF!</v>
      </c>
      <c r="H25" t="e">
        <f t="shared" si="1"/>
        <v>#REF!</v>
      </c>
      <c r="I25" t="s">
        <v>76</v>
      </c>
      <c r="J25" t="s">
        <v>18</v>
      </c>
      <c r="K25" t="s">
        <v>19</v>
      </c>
      <c r="L25" t="s">
        <v>20</v>
      </c>
      <c r="M25" t="s">
        <v>104</v>
      </c>
      <c r="N25" t="s">
        <v>22</v>
      </c>
      <c r="O25" t="s">
        <v>78</v>
      </c>
      <c r="P25" t="s">
        <v>79</v>
      </c>
      <c r="Q25" t="s">
        <v>83</v>
      </c>
      <c r="R25" t="s">
        <v>105</v>
      </c>
      <c r="S25" t="s">
        <v>27</v>
      </c>
      <c r="T25" s="8" t="s">
        <v>106</v>
      </c>
      <c r="U25" t="s">
        <v>33</v>
      </c>
    </row>
    <row r="26" spans="1:21" x14ac:dyDescent="0.25">
      <c r="A26">
        <v>25</v>
      </c>
      <c r="B26">
        <v>18400000</v>
      </c>
      <c r="C26">
        <v>2300000</v>
      </c>
      <c r="D26" t="e">
        <f>+VLOOKUP(A26,'2023'!#REF!,29,0)</f>
        <v>#REF!</v>
      </c>
      <c r="E26" t="e">
        <f t="shared" si="0"/>
        <v>#REF!</v>
      </c>
      <c r="F26">
        <v>8</v>
      </c>
      <c r="G26" t="e">
        <f>+VLOOKUP(A26,'2023'!#REF!,21,0)</f>
        <v>#REF!</v>
      </c>
      <c r="H26" t="e">
        <f t="shared" si="1"/>
        <v>#REF!</v>
      </c>
      <c r="I26" t="s">
        <v>76</v>
      </c>
      <c r="J26" t="s">
        <v>18</v>
      </c>
      <c r="K26" t="s">
        <v>19</v>
      </c>
      <c r="L26" t="s">
        <v>20</v>
      </c>
      <c r="M26" t="s">
        <v>107</v>
      </c>
      <c r="N26" t="s">
        <v>22</v>
      </c>
      <c r="O26" t="s">
        <v>78</v>
      </c>
      <c r="P26" t="s">
        <v>79</v>
      </c>
      <c r="Q26" t="s">
        <v>83</v>
      </c>
      <c r="R26" t="s">
        <v>108</v>
      </c>
      <c r="S26" t="s">
        <v>27</v>
      </c>
      <c r="T26" s="8" t="s">
        <v>28</v>
      </c>
      <c r="U26" t="s">
        <v>29</v>
      </c>
    </row>
    <row r="27" spans="1:21" x14ac:dyDescent="0.25">
      <c r="A27">
        <v>26</v>
      </c>
      <c r="B27">
        <v>18400000</v>
      </c>
      <c r="C27">
        <v>2300000</v>
      </c>
      <c r="D27" t="e">
        <f>+VLOOKUP(A27,'2023'!#REF!,29,0)</f>
        <v>#REF!</v>
      </c>
      <c r="E27" t="e">
        <f t="shared" si="0"/>
        <v>#REF!</v>
      </c>
      <c r="F27">
        <v>8</v>
      </c>
      <c r="G27" t="e">
        <f>+VLOOKUP(A27,'2023'!#REF!,21,0)</f>
        <v>#REF!</v>
      </c>
      <c r="H27" t="e">
        <f t="shared" si="1"/>
        <v>#REF!</v>
      </c>
      <c r="I27" t="s">
        <v>76</v>
      </c>
      <c r="J27" t="s">
        <v>18</v>
      </c>
      <c r="K27" t="s">
        <v>19</v>
      </c>
      <c r="L27" t="s">
        <v>20</v>
      </c>
      <c r="M27" t="s">
        <v>109</v>
      </c>
      <c r="N27" t="s">
        <v>22</v>
      </c>
      <c r="O27" t="s">
        <v>78</v>
      </c>
      <c r="P27" t="s">
        <v>79</v>
      </c>
      <c r="Q27" t="s">
        <v>83</v>
      </c>
      <c r="R27" t="s">
        <v>110</v>
      </c>
      <c r="S27" t="s">
        <v>27</v>
      </c>
      <c r="T27" s="8" t="s">
        <v>47</v>
      </c>
      <c r="U27" t="s">
        <v>29</v>
      </c>
    </row>
    <row r="28" spans="1:21" x14ac:dyDescent="0.25">
      <c r="A28">
        <v>27</v>
      </c>
      <c r="B28">
        <v>18400000</v>
      </c>
      <c r="C28">
        <v>2300000</v>
      </c>
      <c r="D28" t="e">
        <f>+VLOOKUP(A28,'2023'!#REF!,29,0)</f>
        <v>#REF!</v>
      </c>
      <c r="E28" t="e">
        <f t="shared" si="0"/>
        <v>#REF!</v>
      </c>
      <c r="F28">
        <v>8</v>
      </c>
      <c r="H28" t="b">
        <f t="shared" si="1"/>
        <v>0</v>
      </c>
      <c r="I28" t="s">
        <v>76</v>
      </c>
      <c r="J28" t="s">
        <v>18</v>
      </c>
      <c r="K28" t="s">
        <v>19</v>
      </c>
      <c r="L28" t="s">
        <v>20</v>
      </c>
      <c r="M28" t="s">
        <v>111</v>
      </c>
      <c r="N28" t="s">
        <v>22</v>
      </c>
      <c r="O28" t="s">
        <v>78</v>
      </c>
      <c r="P28" t="s">
        <v>79</v>
      </c>
      <c r="Q28" t="s">
        <v>83</v>
      </c>
      <c r="R28" t="s">
        <v>112</v>
      </c>
      <c r="S28" t="s">
        <v>27</v>
      </c>
      <c r="T28" s="8" t="s">
        <v>47</v>
      </c>
      <c r="U28" t="s">
        <v>33</v>
      </c>
    </row>
    <row r="29" spans="1:21" x14ac:dyDescent="0.25">
      <c r="A29">
        <v>28</v>
      </c>
      <c r="B29">
        <v>18400000</v>
      </c>
      <c r="C29">
        <v>2300000</v>
      </c>
      <c r="D29" t="e">
        <f>+VLOOKUP(A29,'2023'!#REF!,29,0)</f>
        <v>#REF!</v>
      </c>
      <c r="E29" t="e">
        <f t="shared" si="0"/>
        <v>#REF!</v>
      </c>
      <c r="F29">
        <v>8</v>
      </c>
      <c r="G29" t="e">
        <f>+VLOOKUP(A29,'2023'!#REF!,21,0)</f>
        <v>#REF!</v>
      </c>
      <c r="H29" t="e">
        <f t="shared" si="1"/>
        <v>#REF!</v>
      </c>
      <c r="I29" t="s">
        <v>76</v>
      </c>
      <c r="J29" t="s">
        <v>18</v>
      </c>
      <c r="K29" t="s">
        <v>19</v>
      </c>
      <c r="L29" t="s">
        <v>20</v>
      </c>
      <c r="M29" t="s">
        <v>113</v>
      </c>
      <c r="N29" t="s">
        <v>22</v>
      </c>
      <c r="O29" t="s">
        <v>78</v>
      </c>
      <c r="P29" t="s">
        <v>79</v>
      </c>
      <c r="Q29" t="s">
        <v>83</v>
      </c>
      <c r="R29" t="s">
        <v>114</v>
      </c>
      <c r="S29" t="s">
        <v>27</v>
      </c>
      <c r="T29" s="8" t="s">
        <v>28</v>
      </c>
      <c r="U29" t="s">
        <v>29</v>
      </c>
    </row>
    <row r="30" spans="1:21" x14ac:dyDescent="0.25">
      <c r="A30">
        <v>29</v>
      </c>
      <c r="B30">
        <v>18400000</v>
      </c>
      <c r="C30">
        <v>2300000</v>
      </c>
      <c r="D30" t="e">
        <f>+VLOOKUP(A30,'2023'!#REF!,29,0)</f>
        <v>#REF!</v>
      </c>
      <c r="E30" t="e">
        <f t="shared" si="0"/>
        <v>#REF!</v>
      </c>
      <c r="F30">
        <v>8</v>
      </c>
      <c r="G30" t="e">
        <f>+VLOOKUP(A30,'2023'!#REF!,21,0)</f>
        <v>#REF!</v>
      </c>
      <c r="H30" t="e">
        <f t="shared" si="1"/>
        <v>#REF!</v>
      </c>
      <c r="I30" t="s">
        <v>76</v>
      </c>
      <c r="J30" t="s">
        <v>18</v>
      </c>
      <c r="K30" t="s">
        <v>19</v>
      </c>
      <c r="L30" t="s">
        <v>20</v>
      </c>
      <c r="M30" t="s">
        <v>115</v>
      </c>
      <c r="N30" t="s">
        <v>22</v>
      </c>
      <c r="O30" t="s">
        <v>78</v>
      </c>
      <c r="P30" t="s">
        <v>79</v>
      </c>
      <c r="Q30" t="s">
        <v>83</v>
      </c>
      <c r="R30" t="s">
        <v>116</v>
      </c>
      <c r="S30" t="s">
        <v>27</v>
      </c>
      <c r="T30" s="8" t="s">
        <v>28</v>
      </c>
      <c r="U30" t="s">
        <v>33</v>
      </c>
    </row>
    <row r="31" spans="1:21" x14ac:dyDescent="0.25">
      <c r="A31">
        <v>30</v>
      </c>
      <c r="B31">
        <v>18400000</v>
      </c>
      <c r="C31">
        <v>2300000</v>
      </c>
      <c r="D31" t="e">
        <f>+VLOOKUP(A31,'2023'!#REF!,29,0)</f>
        <v>#REF!</v>
      </c>
      <c r="E31" t="e">
        <f t="shared" si="0"/>
        <v>#REF!</v>
      </c>
      <c r="F31">
        <v>8</v>
      </c>
      <c r="G31" t="e">
        <f>+VLOOKUP(A31,'2023'!#REF!,21,0)</f>
        <v>#REF!</v>
      </c>
      <c r="H31" t="e">
        <f t="shared" si="1"/>
        <v>#REF!</v>
      </c>
      <c r="I31" t="s">
        <v>76</v>
      </c>
      <c r="J31" t="s">
        <v>18</v>
      </c>
      <c r="K31" t="s">
        <v>19</v>
      </c>
      <c r="L31" t="s">
        <v>20</v>
      </c>
      <c r="M31" t="s">
        <v>117</v>
      </c>
      <c r="N31" t="s">
        <v>22</v>
      </c>
      <c r="O31" t="s">
        <v>78</v>
      </c>
      <c r="P31" t="s">
        <v>79</v>
      </c>
      <c r="Q31" t="s">
        <v>83</v>
      </c>
      <c r="R31" t="s">
        <v>118</v>
      </c>
      <c r="S31" t="s">
        <v>27</v>
      </c>
      <c r="T31" s="8" t="s">
        <v>28</v>
      </c>
      <c r="U31" t="s">
        <v>29</v>
      </c>
    </row>
    <row r="32" spans="1:21" x14ac:dyDescent="0.25">
      <c r="A32">
        <v>31</v>
      </c>
      <c r="B32">
        <v>18400000</v>
      </c>
      <c r="C32">
        <v>2300000</v>
      </c>
      <c r="D32" t="e">
        <f>+VLOOKUP(A32,'2023'!#REF!,29,0)</f>
        <v>#REF!</v>
      </c>
      <c r="E32" t="e">
        <f t="shared" si="0"/>
        <v>#REF!</v>
      </c>
      <c r="F32">
        <v>8</v>
      </c>
      <c r="G32" t="e">
        <f>+VLOOKUP(A32,'2023'!#REF!,21,0)</f>
        <v>#REF!</v>
      </c>
      <c r="H32" t="e">
        <f t="shared" si="1"/>
        <v>#REF!</v>
      </c>
      <c r="I32" t="s">
        <v>76</v>
      </c>
      <c r="J32" t="s">
        <v>18</v>
      </c>
      <c r="K32" t="s">
        <v>19</v>
      </c>
      <c r="L32" t="s">
        <v>20</v>
      </c>
      <c r="M32" t="s">
        <v>119</v>
      </c>
      <c r="N32" t="s">
        <v>120</v>
      </c>
      <c r="O32" t="s">
        <v>78</v>
      </c>
      <c r="P32" t="s">
        <v>79</v>
      </c>
      <c r="Q32" t="s">
        <v>83</v>
      </c>
      <c r="R32" t="s">
        <v>121</v>
      </c>
      <c r="S32" t="s">
        <v>27</v>
      </c>
      <c r="T32" s="8" t="s">
        <v>28</v>
      </c>
      <c r="U32" t="s">
        <v>29</v>
      </c>
    </row>
    <row r="33" spans="1:21" x14ac:dyDescent="0.25">
      <c r="A33">
        <v>32</v>
      </c>
      <c r="B33">
        <v>18400000</v>
      </c>
      <c r="C33">
        <v>2300000</v>
      </c>
      <c r="D33" t="e">
        <f>+VLOOKUP(A33,'2023'!#REF!,29,0)</f>
        <v>#REF!</v>
      </c>
      <c r="E33" t="e">
        <f t="shared" si="0"/>
        <v>#REF!</v>
      </c>
      <c r="F33">
        <v>8</v>
      </c>
      <c r="G33" t="e">
        <f>+VLOOKUP(A33,'2023'!#REF!,21,0)</f>
        <v>#REF!</v>
      </c>
      <c r="H33" t="e">
        <f t="shared" si="1"/>
        <v>#REF!</v>
      </c>
      <c r="I33" t="s">
        <v>76</v>
      </c>
      <c r="J33" t="s">
        <v>18</v>
      </c>
      <c r="K33" t="s">
        <v>19</v>
      </c>
      <c r="L33" t="s">
        <v>20</v>
      </c>
      <c r="M33" t="s">
        <v>122</v>
      </c>
      <c r="N33" t="s">
        <v>123</v>
      </c>
      <c r="O33" t="s">
        <v>78</v>
      </c>
      <c r="P33" t="s">
        <v>79</v>
      </c>
      <c r="Q33" t="s">
        <v>83</v>
      </c>
      <c r="R33" t="s">
        <v>124</v>
      </c>
      <c r="S33" t="s">
        <v>27</v>
      </c>
      <c r="T33" s="8" t="s">
        <v>28</v>
      </c>
      <c r="U33" t="s">
        <v>29</v>
      </c>
    </row>
    <row r="34" spans="1:21" x14ac:dyDescent="0.25">
      <c r="A34">
        <v>33</v>
      </c>
      <c r="B34">
        <v>18400000</v>
      </c>
      <c r="C34">
        <v>2300000</v>
      </c>
      <c r="D34" t="e">
        <f>+VLOOKUP(A34,'2023'!#REF!,29,0)</f>
        <v>#REF!</v>
      </c>
      <c r="E34" t="e">
        <f t="shared" si="0"/>
        <v>#REF!</v>
      </c>
      <c r="F34">
        <v>8</v>
      </c>
      <c r="G34" t="e">
        <f>+VLOOKUP(A34,'2023'!#REF!,21,0)</f>
        <v>#REF!</v>
      </c>
      <c r="H34" t="e">
        <f t="shared" si="1"/>
        <v>#REF!</v>
      </c>
      <c r="I34" t="s">
        <v>76</v>
      </c>
      <c r="J34" t="s">
        <v>18</v>
      </c>
      <c r="K34" t="s">
        <v>19</v>
      </c>
      <c r="L34" t="s">
        <v>20</v>
      </c>
      <c r="M34" t="s">
        <v>125</v>
      </c>
      <c r="N34" t="s">
        <v>126</v>
      </c>
      <c r="O34" t="s">
        <v>78</v>
      </c>
      <c r="P34" t="s">
        <v>79</v>
      </c>
      <c r="Q34" t="s">
        <v>83</v>
      </c>
      <c r="R34" t="s">
        <v>127</v>
      </c>
      <c r="S34" t="s">
        <v>27</v>
      </c>
      <c r="T34" s="8" t="s">
        <v>128</v>
      </c>
      <c r="U34" t="s">
        <v>33</v>
      </c>
    </row>
    <row r="35" spans="1:21" x14ac:dyDescent="0.25">
      <c r="A35">
        <v>34</v>
      </c>
      <c r="B35">
        <v>22400000</v>
      </c>
      <c r="C35">
        <v>2800000</v>
      </c>
      <c r="D35" t="e">
        <f>+VLOOKUP(A35,'2023'!#REF!,29,0)</f>
        <v>#REF!</v>
      </c>
      <c r="E35" t="e">
        <f t="shared" si="0"/>
        <v>#REF!</v>
      </c>
      <c r="F35">
        <v>8</v>
      </c>
      <c r="G35" t="e">
        <f>+VLOOKUP(A35,'2023'!#REF!,21,0)</f>
        <v>#REF!</v>
      </c>
      <c r="H35" t="e">
        <f t="shared" si="1"/>
        <v>#REF!</v>
      </c>
      <c r="I35" t="s">
        <v>48</v>
      </c>
      <c r="J35" t="s">
        <v>18</v>
      </c>
      <c r="K35" t="s">
        <v>19</v>
      </c>
      <c r="L35" t="s">
        <v>20</v>
      </c>
      <c r="M35" t="s">
        <v>129</v>
      </c>
      <c r="N35" t="s">
        <v>22</v>
      </c>
      <c r="O35" t="s">
        <v>50</v>
      </c>
      <c r="P35" t="s">
        <v>51</v>
      </c>
      <c r="Q35" t="s">
        <v>130</v>
      </c>
      <c r="R35" t="s">
        <v>131</v>
      </c>
      <c r="S35" t="s">
        <v>27</v>
      </c>
      <c r="T35" s="8" t="s">
        <v>132</v>
      </c>
      <c r="U35" t="s">
        <v>33</v>
      </c>
    </row>
    <row r="36" spans="1:21" x14ac:dyDescent="0.25">
      <c r="A36">
        <v>35</v>
      </c>
      <c r="B36">
        <v>24800000</v>
      </c>
      <c r="C36">
        <v>3100000</v>
      </c>
      <c r="D36" t="e">
        <f>+VLOOKUP(A36,'2023'!#REF!,29,0)</f>
        <v>#REF!</v>
      </c>
      <c r="E36" t="e">
        <f t="shared" si="0"/>
        <v>#REF!</v>
      </c>
      <c r="F36">
        <v>8</v>
      </c>
      <c r="G36" t="e">
        <f>+VLOOKUP(A36,'2023'!#REF!,21,0)</f>
        <v>#REF!</v>
      </c>
      <c r="H36" t="e">
        <f t="shared" si="1"/>
        <v>#REF!</v>
      </c>
      <c r="I36" t="s">
        <v>17</v>
      </c>
      <c r="J36" t="s">
        <v>18</v>
      </c>
      <c r="K36" t="s">
        <v>19</v>
      </c>
      <c r="L36" t="s">
        <v>20</v>
      </c>
      <c r="M36" t="s">
        <v>133</v>
      </c>
      <c r="N36" t="s">
        <v>22</v>
      </c>
      <c r="O36" t="s">
        <v>23</v>
      </c>
      <c r="P36" t="s">
        <v>24</v>
      </c>
      <c r="Q36" t="s">
        <v>134</v>
      </c>
      <c r="R36" t="s">
        <v>134</v>
      </c>
      <c r="S36" t="s">
        <v>27</v>
      </c>
      <c r="T36" s="8" t="s">
        <v>28</v>
      </c>
      <c r="U36" t="s">
        <v>33</v>
      </c>
    </row>
    <row r="37" spans="1:21" x14ac:dyDescent="0.25">
      <c r="A37">
        <v>36</v>
      </c>
      <c r="B37">
        <v>36160000</v>
      </c>
      <c r="C37">
        <v>4520000</v>
      </c>
      <c r="D37" t="e">
        <f>+VLOOKUP(A37,'2023'!#REF!,29,0)</f>
        <v>#REF!</v>
      </c>
      <c r="E37" t="e">
        <f t="shared" si="0"/>
        <v>#REF!</v>
      </c>
      <c r="F37">
        <v>8</v>
      </c>
      <c r="G37" t="e">
        <f>+VLOOKUP(A37,'2023'!#REF!,21,0)</f>
        <v>#REF!</v>
      </c>
      <c r="H37" t="e">
        <f t="shared" si="1"/>
        <v>#REF!</v>
      </c>
      <c r="I37" t="s">
        <v>17</v>
      </c>
      <c r="J37" t="s">
        <v>18</v>
      </c>
      <c r="K37" t="s">
        <v>19</v>
      </c>
      <c r="L37" t="s">
        <v>20</v>
      </c>
      <c r="M37" t="s">
        <v>135</v>
      </c>
      <c r="N37" t="s">
        <v>136</v>
      </c>
      <c r="O37" t="s">
        <v>23</v>
      </c>
      <c r="P37" t="s">
        <v>24</v>
      </c>
      <c r="Q37" t="s">
        <v>137</v>
      </c>
      <c r="R37" t="s">
        <v>138</v>
      </c>
      <c r="S37" t="s">
        <v>46</v>
      </c>
      <c r="T37" s="8" t="s">
        <v>47</v>
      </c>
      <c r="U37" t="s">
        <v>33</v>
      </c>
    </row>
    <row r="38" spans="1:21" x14ac:dyDescent="0.25">
      <c r="A38">
        <v>37</v>
      </c>
      <c r="B38">
        <v>36160000</v>
      </c>
      <c r="C38">
        <v>4520000</v>
      </c>
      <c r="D38" t="e">
        <f>+VLOOKUP(A38,'2023'!#REF!,29,0)</f>
        <v>#REF!</v>
      </c>
      <c r="E38" t="e">
        <f t="shared" si="0"/>
        <v>#REF!</v>
      </c>
      <c r="F38">
        <v>8</v>
      </c>
      <c r="G38" t="e">
        <f>+VLOOKUP(A38,'2023'!#REF!,21,0)</f>
        <v>#REF!</v>
      </c>
      <c r="H38" t="e">
        <f t="shared" si="1"/>
        <v>#REF!</v>
      </c>
      <c r="I38" t="s">
        <v>48</v>
      </c>
      <c r="J38" t="s">
        <v>18</v>
      </c>
      <c r="K38" t="s">
        <v>19</v>
      </c>
      <c r="L38" t="s">
        <v>20</v>
      </c>
      <c r="M38" t="s">
        <v>139</v>
      </c>
      <c r="N38" t="s">
        <v>140</v>
      </c>
      <c r="O38" t="s">
        <v>50</v>
      </c>
      <c r="P38" t="s">
        <v>51</v>
      </c>
      <c r="Q38" t="s">
        <v>141</v>
      </c>
      <c r="R38" t="s">
        <v>142</v>
      </c>
      <c r="S38" t="s">
        <v>46</v>
      </c>
      <c r="T38" s="8" t="s">
        <v>143</v>
      </c>
      <c r="U38" t="s">
        <v>29</v>
      </c>
    </row>
    <row r="39" spans="1:21" x14ac:dyDescent="0.25">
      <c r="A39">
        <v>38</v>
      </c>
      <c r="B39">
        <v>36160000</v>
      </c>
      <c r="C39">
        <v>4520000</v>
      </c>
      <c r="D39" t="e">
        <f>+VLOOKUP(A39,'2023'!#REF!,29,0)</f>
        <v>#REF!</v>
      </c>
      <c r="E39" t="e">
        <f t="shared" si="0"/>
        <v>#REF!</v>
      </c>
      <c r="F39">
        <v>8</v>
      </c>
      <c r="G39" t="e">
        <f>+VLOOKUP(A39,'2023'!#REF!,21,0)</f>
        <v>#REF!</v>
      </c>
      <c r="H39" t="e">
        <f t="shared" si="1"/>
        <v>#REF!</v>
      </c>
      <c r="I39" t="s">
        <v>17</v>
      </c>
      <c r="J39" t="s">
        <v>18</v>
      </c>
      <c r="K39" t="s">
        <v>19</v>
      </c>
      <c r="L39" t="s">
        <v>20</v>
      </c>
      <c r="M39" t="s">
        <v>144</v>
      </c>
      <c r="N39" t="s">
        <v>145</v>
      </c>
      <c r="O39" t="s">
        <v>23</v>
      </c>
      <c r="P39" t="s">
        <v>24</v>
      </c>
      <c r="Q39" t="s">
        <v>146</v>
      </c>
      <c r="R39" t="s">
        <v>147</v>
      </c>
      <c r="S39" t="s">
        <v>46</v>
      </c>
      <c r="T39" s="8" t="s">
        <v>47</v>
      </c>
      <c r="U39" t="s">
        <v>29</v>
      </c>
    </row>
    <row r="40" spans="1:21" x14ac:dyDescent="0.25">
      <c r="A40">
        <v>39</v>
      </c>
      <c r="B40">
        <v>36160000</v>
      </c>
      <c r="C40">
        <v>4520000</v>
      </c>
      <c r="D40" t="e">
        <f>+VLOOKUP(A40,'2023'!#REF!,29,0)</f>
        <v>#REF!</v>
      </c>
      <c r="E40" t="e">
        <f t="shared" si="0"/>
        <v>#REF!</v>
      </c>
      <c r="F40">
        <v>8</v>
      </c>
      <c r="G40" t="e">
        <f>+VLOOKUP(A40,'2023'!#REF!,21,0)</f>
        <v>#REF!</v>
      </c>
      <c r="H40" t="e">
        <f t="shared" si="1"/>
        <v>#REF!</v>
      </c>
      <c r="I40" t="s">
        <v>48</v>
      </c>
      <c r="J40" t="s">
        <v>18</v>
      </c>
      <c r="K40" t="s">
        <v>19</v>
      </c>
      <c r="L40" t="s">
        <v>20</v>
      </c>
      <c r="M40" t="s">
        <v>148</v>
      </c>
      <c r="N40" t="s">
        <v>22</v>
      </c>
      <c r="O40" t="s">
        <v>50</v>
      </c>
      <c r="P40" t="s">
        <v>51</v>
      </c>
      <c r="Q40" t="s">
        <v>134</v>
      </c>
      <c r="R40" t="s">
        <v>134</v>
      </c>
      <c r="S40" t="s">
        <v>46</v>
      </c>
      <c r="T40" s="8" t="s">
        <v>47</v>
      </c>
      <c r="U40" t="s">
        <v>33</v>
      </c>
    </row>
    <row r="41" spans="1:21" x14ac:dyDescent="0.25">
      <c r="A41">
        <v>40</v>
      </c>
      <c r="B41">
        <v>36160000</v>
      </c>
      <c r="C41">
        <v>4520000</v>
      </c>
      <c r="D41" t="e">
        <f>+VLOOKUP(A41,'2023'!#REF!,29,0)</f>
        <v>#REF!</v>
      </c>
      <c r="E41" t="e">
        <f t="shared" si="0"/>
        <v>#REF!</v>
      </c>
      <c r="F41">
        <v>8</v>
      </c>
      <c r="G41" t="e">
        <f>+VLOOKUP(A41,'2023'!#REF!,21,0)</f>
        <v>#REF!</v>
      </c>
      <c r="H41" t="e">
        <f t="shared" si="1"/>
        <v>#REF!</v>
      </c>
      <c r="I41" t="s">
        <v>17</v>
      </c>
      <c r="J41" t="s">
        <v>18</v>
      </c>
      <c r="K41" t="s">
        <v>19</v>
      </c>
      <c r="L41" t="s">
        <v>20</v>
      </c>
      <c r="M41" t="s">
        <v>149</v>
      </c>
      <c r="N41" t="s">
        <v>22</v>
      </c>
      <c r="O41" t="s">
        <v>23</v>
      </c>
      <c r="P41" t="s">
        <v>24</v>
      </c>
      <c r="Q41" t="s">
        <v>150</v>
      </c>
      <c r="R41" t="s">
        <v>151</v>
      </c>
      <c r="S41" t="s">
        <v>46</v>
      </c>
      <c r="T41" s="8" t="s">
        <v>47</v>
      </c>
      <c r="U41" t="s">
        <v>29</v>
      </c>
    </row>
    <row r="42" spans="1:21" x14ac:dyDescent="0.25">
      <c r="A42">
        <v>41</v>
      </c>
      <c r="B42">
        <v>36160000</v>
      </c>
      <c r="C42">
        <v>4520000</v>
      </c>
      <c r="D42" t="e">
        <f>+VLOOKUP(A42,'2023'!#REF!,29,0)</f>
        <v>#REF!</v>
      </c>
      <c r="E42" t="e">
        <f t="shared" si="0"/>
        <v>#REF!</v>
      </c>
      <c r="F42">
        <v>8</v>
      </c>
      <c r="G42" t="e">
        <f>+VLOOKUP(A42,'2023'!#REF!,21,0)</f>
        <v>#REF!</v>
      </c>
      <c r="H42" t="e">
        <f t="shared" si="1"/>
        <v>#REF!</v>
      </c>
      <c r="I42" t="s">
        <v>17</v>
      </c>
      <c r="J42" t="s">
        <v>18</v>
      </c>
      <c r="K42" t="s">
        <v>19</v>
      </c>
      <c r="L42" t="s">
        <v>20</v>
      </c>
      <c r="M42" t="s">
        <v>152</v>
      </c>
      <c r="N42" t="s">
        <v>22</v>
      </c>
      <c r="O42" t="s">
        <v>23</v>
      </c>
      <c r="P42" t="s">
        <v>24</v>
      </c>
      <c r="Q42" t="s">
        <v>150</v>
      </c>
      <c r="R42" t="s">
        <v>153</v>
      </c>
      <c r="S42" t="s">
        <v>46</v>
      </c>
      <c r="T42" s="8" t="s">
        <v>154</v>
      </c>
      <c r="U42" t="s">
        <v>29</v>
      </c>
    </row>
    <row r="43" spans="1:21" x14ac:dyDescent="0.25">
      <c r="A43">
        <v>42</v>
      </c>
      <c r="B43">
        <v>36160000</v>
      </c>
      <c r="C43">
        <v>4520000</v>
      </c>
      <c r="D43" t="e">
        <f>+VLOOKUP(A43,'2023'!#REF!,29,0)</f>
        <v>#REF!</v>
      </c>
      <c r="E43" t="e">
        <f t="shared" si="0"/>
        <v>#REF!</v>
      </c>
      <c r="F43">
        <v>8</v>
      </c>
      <c r="G43" t="e">
        <f>+VLOOKUP(A43,'2023'!#REF!,21,0)</f>
        <v>#REF!</v>
      </c>
      <c r="H43" t="e">
        <f t="shared" si="1"/>
        <v>#REF!</v>
      </c>
      <c r="I43" t="s">
        <v>17</v>
      </c>
      <c r="J43" t="s">
        <v>18</v>
      </c>
      <c r="K43" t="s">
        <v>19</v>
      </c>
      <c r="L43" t="s">
        <v>20</v>
      </c>
      <c r="M43" t="s">
        <v>155</v>
      </c>
      <c r="N43" t="s">
        <v>22</v>
      </c>
      <c r="O43" t="s">
        <v>23</v>
      </c>
      <c r="P43" t="s">
        <v>24</v>
      </c>
      <c r="Q43" t="s">
        <v>150</v>
      </c>
      <c r="R43" t="s">
        <v>156</v>
      </c>
      <c r="S43" t="s">
        <v>46</v>
      </c>
      <c r="T43" s="8" t="s">
        <v>47</v>
      </c>
      <c r="U43" t="s">
        <v>29</v>
      </c>
    </row>
    <row r="44" spans="1:21" x14ac:dyDescent="0.25">
      <c r="A44">
        <v>43</v>
      </c>
      <c r="B44">
        <v>36160000</v>
      </c>
      <c r="C44">
        <v>4520000</v>
      </c>
      <c r="D44" t="e">
        <f>+VLOOKUP(A44,'2023'!#REF!,29,0)</f>
        <v>#REF!</v>
      </c>
      <c r="E44" t="e">
        <f t="shared" si="0"/>
        <v>#REF!</v>
      </c>
      <c r="F44">
        <v>8</v>
      </c>
      <c r="H44" t="b">
        <f t="shared" si="1"/>
        <v>0</v>
      </c>
      <c r="I44" t="s">
        <v>17</v>
      </c>
      <c r="J44" t="s">
        <v>18</v>
      </c>
      <c r="K44" t="s">
        <v>19</v>
      </c>
      <c r="L44" t="s">
        <v>20</v>
      </c>
      <c r="M44" t="s">
        <v>157</v>
      </c>
      <c r="N44" t="s">
        <v>22</v>
      </c>
      <c r="O44" t="s">
        <v>23</v>
      </c>
      <c r="P44" t="s">
        <v>24</v>
      </c>
      <c r="Q44" t="s">
        <v>158</v>
      </c>
      <c r="R44" t="s">
        <v>159</v>
      </c>
      <c r="S44" t="s">
        <v>46</v>
      </c>
      <c r="T44" s="8" t="s">
        <v>160</v>
      </c>
      <c r="U44" t="s">
        <v>29</v>
      </c>
    </row>
    <row r="45" spans="1:21" x14ac:dyDescent="0.25">
      <c r="A45">
        <v>44</v>
      </c>
      <c r="B45">
        <v>18400000</v>
      </c>
      <c r="C45">
        <v>2300000</v>
      </c>
      <c r="D45" t="e">
        <f>+VLOOKUP(A45,'2023'!#REF!,29,0)</f>
        <v>#REF!</v>
      </c>
      <c r="E45" t="e">
        <f t="shared" si="0"/>
        <v>#REF!</v>
      </c>
      <c r="F45">
        <v>8</v>
      </c>
      <c r="H45" t="b">
        <f t="shared" si="1"/>
        <v>0</v>
      </c>
      <c r="I45" t="s">
        <v>17</v>
      </c>
      <c r="J45" t="s">
        <v>18</v>
      </c>
      <c r="K45" t="s">
        <v>19</v>
      </c>
      <c r="L45" t="s">
        <v>20</v>
      </c>
      <c r="M45" t="s">
        <v>161</v>
      </c>
      <c r="N45" t="s">
        <v>22</v>
      </c>
      <c r="O45" t="s">
        <v>23</v>
      </c>
      <c r="P45" t="s">
        <v>24</v>
      </c>
      <c r="Q45" t="s">
        <v>162</v>
      </c>
      <c r="R45" t="s">
        <v>163</v>
      </c>
      <c r="S45" t="s">
        <v>27</v>
      </c>
      <c r="T45" s="8" t="s">
        <v>22</v>
      </c>
      <c r="U45" t="s">
        <v>33</v>
      </c>
    </row>
    <row r="46" spans="1:21" x14ac:dyDescent="0.25">
      <c r="A46">
        <v>45</v>
      </c>
      <c r="B46">
        <v>30800000</v>
      </c>
      <c r="C46">
        <v>2800000</v>
      </c>
      <c r="D46" t="e">
        <f>+VLOOKUP(A46,'2023'!#REF!,29,0)</f>
        <v>#REF!</v>
      </c>
      <c r="E46" t="e">
        <f t="shared" si="0"/>
        <v>#REF!</v>
      </c>
      <c r="F46">
        <v>11</v>
      </c>
      <c r="H46" t="b">
        <f t="shared" si="1"/>
        <v>0</v>
      </c>
      <c r="I46" t="s">
        <v>17</v>
      </c>
      <c r="J46" t="s">
        <v>18</v>
      </c>
      <c r="K46" t="s">
        <v>19</v>
      </c>
      <c r="L46" t="s">
        <v>20</v>
      </c>
      <c r="M46" t="s">
        <v>164</v>
      </c>
      <c r="N46" t="s">
        <v>22</v>
      </c>
      <c r="O46" t="s">
        <v>23</v>
      </c>
      <c r="P46" t="s">
        <v>24</v>
      </c>
      <c r="Q46" t="s">
        <v>165</v>
      </c>
      <c r="R46" t="s">
        <v>166</v>
      </c>
      <c r="S46" t="s">
        <v>27</v>
      </c>
      <c r="T46" s="8" t="s">
        <v>160</v>
      </c>
      <c r="U46" t="s">
        <v>29</v>
      </c>
    </row>
    <row r="47" spans="1:21" x14ac:dyDescent="0.25">
      <c r="A47">
        <v>45</v>
      </c>
      <c r="B47">
        <v>1</v>
      </c>
      <c r="C47">
        <v>0</v>
      </c>
      <c r="D47" t="e">
        <f>+VLOOKUP(A47,'2023'!#REF!,29,0)</f>
        <v>#REF!</v>
      </c>
      <c r="E47" t="e">
        <f t="shared" si="0"/>
        <v>#REF!</v>
      </c>
      <c r="F47">
        <v>8</v>
      </c>
      <c r="H47" t="b">
        <f t="shared" si="1"/>
        <v>0</v>
      </c>
      <c r="I47" t="s">
        <v>76</v>
      </c>
      <c r="J47" t="s">
        <v>18</v>
      </c>
      <c r="K47" t="s">
        <v>19</v>
      </c>
      <c r="L47" t="s">
        <v>20</v>
      </c>
      <c r="M47" t="s">
        <v>164</v>
      </c>
      <c r="N47" t="s">
        <v>22</v>
      </c>
      <c r="O47" t="s">
        <v>78</v>
      </c>
      <c r="P47" t="s">
        <v>79</v>
      </c>
      <c r="Q47" t="s">
        <v>134</v>
      </c>
      <c r="R47" t="s">
        <v>134</v>
      </c>
      <c r="S47" t="s">
        <v>27</v>
      </c>
      <c r="T47" s="8" t="s">
        <v>160</v>
      </c>
      <c r="U47" t="s">
        <v>29</v>
      </c>
    </row>
    <row r="48" spans="1:21" x14ac:dyDescent="0.25">
      <c r="A48">
        <v>46</v>
      </c>
      <c r="B48">
        <v>36160000</v>
      </c>
      <c r="C48">
        <v>4520000</v>
      </c>
      <c r="D48" t="e">
        <f>+VLOOKUP(A48,'2023'!#REF!,29,0)</f>
        <v>#REF!</v>
      </c>
      <c r="E48" t="e">
        <f t="shared" si="0"/>
        <v>#REF!</v>
      </c>
      <c r="F48">
        <v>8</v>
      </c>
      <c r="G48" t="e">
        <f>+VLOOKUP(A48,'2023'!#REF!,21,0)</f>
        <v>#REF!</v>
      </c>
      <c r="H48" t="e">
        <f t="shared" si="1"/>
        <v>#REF!</v>
      </c>
      <c r="I48" t="s">
        <v>48</v>
      </c>
      <c r="J48" t="s">
        <v>18</v>
      </c>
      <c r="K48" t="s">
        <v>19</v>
      </c>
      <c r="L48" t="s">
        <v>20</v>
      </c>
      <c r="M48" t="s">
        <v>167</v>
      </c>
      <c r="N48" t="s">
        <v>168</v>
      </c>
      <c r="O48" t="s">
        <v>50</v>
      </c>
      <c r="P48" t="s">
        <v>51</v>
      </c>
      <c r="Q48" t="s">
        <v>134</v>
      </c>
      <c r="R48" t="s">
        <v>134</v>
      </c>
      <c r="S48" t="s">
        <v>46</v>
      </c>
      <c r="T48" s="8" t="s">
        <v>47</v>
      </c>
      <c r="U48" t="s">
        <v>29</v>
      </c>
    </row>
    <row r="49" spans="1:21" x14ac:dyDescent="0.25">
      <c r="A49">
        <v>47</v>
      </c>
      <c r="B49">
        <v>36160000</v>
      </c>
      <c r="C49">
        <v>4520000</v>
      </c>
      <c r="D49" t="e">
        <f>+VLOOKUP(A49,'2023'!#REF!,29,0)</f>
        <v>#REF!</v>
      </c>
      <c r="E49" t="e">
        <f t="shared" si="0"/>
        <v>#REF!</v>
      </c>
      <c r="F49">
        <v>8</v>
      </c>
      <c r="H49" t="b">
        <f t="shared" si="1"/>
        <v>0</v>
      </c>
      <c r="I49" t="s">
        <v>48</v>
      </c>
      <c r="J49" t="s">
        <v>18</v>
      </c>
      <c r="K49" t="s">
        <v>19</v>
      </c>
      <c r="L49" t="s">
        <v>20</v>
      </c>
      <c r="M49" t="s">
        <v>169</v>
      </c>
      <c r="N49" t="s">
        <v>22</v>
      </c>
      <c r="O49" t="s">
        <v>50</v>
      </c>
      <c r="P49" t="s">
        <v>51</v>
      </c>
      <c r="Q49" t="s">
        <v>134</v>
      </c>
      <c r="R49" t="s">
        <v>134</v>
      </c>
      <c r="S49" t="s">
        <v>46</v>
      </c>
      <c r="T49" s="8" t="s">
        <v>47</v>
      </c>
      <c r="U49" t="s">
        <v>33</v>
      </c>
    </row>
    <row r="50" spans="1:21" x14ac:dyDescent="0.25">
      <c r="A50">
        <v>48</v>
      </c>
      <c r="B50">
        <v>36160000</v>
      </c>
      <c r="C50">
        <v>4520000</v>
      </c>
      <c r="D50" t="e">
        <f>+VLOOKUP(A50,'2023'!#REF!,29,0)</f>
        <v>#REF!</v>
      </c>
      <c r="E50" t="e">
        <f t="shared" si="0"/>
        <v>#REF!</v>
      </c>
      <c r="F50">
        <v>8</v>
      </c>
      <c r="H50" t="b">
        <f t="shared" si="1"/>
        <v>0</v>
      </c>
      <c r="I50" t="s">
        <v>48</v>
      </c>
      <c r="J50" t="s">
        <v>18</v>
      </c>
      <c r="K50" t="s">
        <v>19</v>
      </c>
      <c r="L50" t="s">
        <v>20</v>
      </c>
      <c r="M50" t="s">
        <v>170</v>
      </c>
      <c r="N50" t="s">
        <v>22</v>
      </c>
      <c r="O50" t="s">
        <v>50</v>
      </c>
      <c r="P50" t="s">
        <v>51</v>
      </c>
      <c r="Q50" t="s">
        <v>134</v>
      </c>
      <c r="R50" t="s">
        <v>134</v>
      </c>
      <c r="S50" t="s">
        <v>46</v>
      </c>
      <c r="T50" s="8" t="s">
        <v>47</v>
      </c>
      <c r="U50" t="s">
        <v>33</v>
      </c>
    </row>
    <row r="51" spans="1:21" x14ac:dyDescent="0.25">
      <c r="A51">
        <v>49</v>
      </c>
      <c r="B51">
        <v>36160000</v>
      </c>
      <c r="C51">
        <v>4520000</v>
      </c>
      <c r="D51" t="e">
        <f>+VLOOKUP(A51,'2023'!#REF!,29,0)</f>
        <v>#REF!</v>
      </c>
      <c r="E51" t="e">
        <f t="shared" si="0"/>
        <v>#REF!</v>
      </c>
      <c r="F51">
        <v>8</v>
      </c>
      <c r="G51" t="e">
        <f>+VLOOKUP(A51,'2023'!#REF!,21,0)</f>
        <v>#REF!</v>
      </c>
      <c r="H51" t="e">
        <f t="shared" si="1"/>
        <v>#REF!</v>
      </c>
      <c r="I51" t="s">
        <v>48</v>
      </c>
      <c r="J51" t="s">
        <v>18</v>
      </c>
      <c r="K51" t="s">
        <v>19</v>
      </c>
      <c r="L51" t="s">
        <v>20</v>
      </c>
      <c r="M51" t="s">
        <v>171</v>
      </c>
      <c r="N51" t="s">
        <v>172</v>
      </c>
      <c r="O51" t="s">
        <v>50</v>
      </c>
      <c r="P51" t="s">
        <v>51</v>
      </c>
      <c r="Q51" t="s">
        <v>134</v>
      </c>
      <c r="R51" t="s">
        <v>134</v>
      </c>
      <c r="S51" t="s">
        <v>46</v>
      </c>
      <c r="T51" s="8" t="s">
        <v>47</v>
      </c>
      <c r="U51" t="s">
        <v>29</v>
      </c>
    </row>
    <row r="52" spans="1:21" x14ac:dyDescent="0.25">
      <c r="A52">
        <v>50</v>
      </c>
      <c r="B52">
        <v>36160000</v>
      </c>
      <c r="C52">
        <v>4520000</v>
      </c>
      <c r="D52" t="e">
        <f>+VLOOKUP(A52,'2023'!#REF!,29,0)</f>
        <v>#REF!</v>
      </c>
      <c r="E52" t="e">
        <f t="shared" si="0"/>
        <v>#REF!</v>
      </c>
      <c r="F52">
        <v>8</v>
      </c>
      <c r="H52" t="b">
        <f t="shared" si="1"/>
        <v>0</v>
      </c>
      <c r="I52" t="s">
        <v>48</v>
      </c>
      <c r="J52" t="s">
        <v>18</v>
      </c>
      <c r="K52" t="s">
        <v>19</v>
      </c>
      <c r="L52" t="s">
        <v>20</v>
      </c>
      <c r="M52" t="s">
        <v>173</v>
      </c>
      <c r="N52" t="s">
        <v>174</v>
      </c>
      <c r="O52" t="s">
        <v>50</v>
      </c>
      <c r="P52" t="s">
        <v>51</v>
      </c>
      <c r="Q52" t="s">
        <v>134</v>
      </c>
      <c r="R52" t="s">
        <v>134</v>
      </c>
      <c r="S52" t="s">
        <v>46</v>
      </c>
      <c r="T52" s="8" t="s">
        <v>47</v>
      </c>
      <c r="U52" t="s">
        <v>33</v>
      </c>
    </row>
    <row r="53" spans="1:21" x14ac:dyDescent="0.25">
      <c r="A53">
        <v>51</v>
      </c>
      <c r="B53">
        <v>36160000</v>
      </c>
      <c r="C53">
        <v>4520000</v>
      </c>
      <c r="D53" t="e">
        <f>+VLOOKUP(A53,'2023'!#REF!,29,0)</f>
        <v>#REF!</v>
      </c>
      <c r="E53" t="e">
        <f t="shared" si="0"/>
        <v>#REF!</v>
      </c>
      <c r="F53">
        <v>8</v>
      </c>
      <c r="H53" t="b">
        <f t="shared" si="1"/>
        <v>0</v>
      </c>
      <c r="I53" t="s">
        <v>48</v>
      </c>
      <c r="J53" t="s">
        <v>18</v>
      </c>
      <c r="K53" t="s">
        <v>19</v>
      </c>
      <c r="L53" t="s">
        <v>20</v>
      </c>
      <c r="M53" t="s">
        <v>175</v>
      </c>
      <c r="N53" t="s">
        <v>22</v>
      </c>
      <c r="O53" t="s">
        <v>50</v>
      </c>
      <c r="P53" t="s">
        <v>51</v>
      </c>
      <c r="Q53" t="s">
        <v>134</v>
      </c>
      <c r="R53" t="s">
        <v>134</v>
      </c>
      <c r="S53" t="s">
        <v>46</v>
      </c>
      <c r="T53" s="8" t="s">
        <v>47</v>
      </c>
      <c r="U53" t="s">
        <v>33</v>
      </c>
    </row>
    <row r="54" spans="1:21" x14ac:dyDescent="0.25">
      <c r="A54">
        <v>52</v>
      </c>
      <c r="B54">
        <v>36160000</v>
      </c>
      <c r="C54">
        <v>4520000</v>
      </c>
      <c r="D54" t="e">
        <f>+VLOOKUP(A54,'2023'!#REF!,29,0)</f>
        <v>#REF!</v>
      </c>
      <c r="E54" t="e">
        <f t="shared" si="0"/>
        <v>#REF!</v>
      </c>
      <c r="F54">
        <v>8</v>
      </c>
      <c r="H54" t="b">
        <f t="shared" si="1"/>
        <v>0</v>
      </c>
      <c r="I54" t="s">
        <v>48</v>
      </c>
      <c r="J54" t="s">
        <v>18</v>
      </c>
      <c r="K54" t="s">
        <v>19</v>
      </c>
      <c r="L54" t="s">
        <v>20</v>
      </c>
      <c r="M54" t="s">
        <v>176</v>
      </c>
      <c r="N54" t="s">
        <v>22</v>
      </c>
      <c r="O54" t="s">
        <v>50</v>
      </c>
      <c r="P54" t="s">
        <v>51</v>
      </c>
      <c r="Q54" t="s">
        <v>134</v>
      </c>
      <c r="R54" t="s">
        <v>134</v>
      </c>
      <c r="S54" t="s">
        <v>46</v>
      </c>
      <c r="T54" s="8" t="s">
        <v>47</v>
      </c>
      <c r="U54" t="s">
        <v>33</v>
      </c>
    </row>
    <row r="55" spans="1:21" x14ac:dyDescent="0.25">
      <c r="A55">
        <v>53</v>
      </c>
      <c r="B55">
        <v>36160000</v>
      </c>
      <c r="C55">
        <v>4520000</v>
      </c>
      <c r="D55" t="e">
        <f>+VLOOKUP(A55,'2023'!#REF!,29,0)</f>
        <v>#REF!</v>
      </c>
      <c r="E55" t="e">
        <f t="shared" si="0"/>
        <v>#REF!</v>
      </c>
      <c r="F55">
        <v>8</v>
      </c>
      <c r="H55" t="b">
        <f t="shared" si="1"/>
        <v>0</v>
      </c>
      <c r="I55" t="s">
        <v>48</v>
      </c>
      <c r="J55" t="s">
        <v>18</v>
      </c>
      <c r="K55" t="s">
        <v>19</v>
      </c>
      <c r="L55" t="s">
        <v>20</v>
      </c>
      <c r="M55" t="s">
        <v>177</v>
      </c>
      <c r="N55" t="s">
        <v>22</v>
      </c>
      <c r="O55" t="s">
        <v>50</v>
      </c>
      <c r="P55" t="s">
        <v>51</v>
      </c>
      <c r="Q55" t="s">
        <v>134</v>
      </c>
      <c r="R55" t="s">
        <v>134</v>
      </c>
      <c r="S55" t="s">
        <v>46</v>
      </c>
      <c r="T55" s="8" t="s">
        <v>47</v>
      </c>
      <c r="U55" t="s">
        <v>33</v>
      </c>
    </row>
    <row r="56" spans="1:21" x14ac:dyDescent="0.25">
      <c r="A56">
        <v>54</v>
      </c>
      <c r="B56">
        <v>36160000</v>
      </c>
      <c r="C56">
        <v>4520000</v>
      </c>
      <c r="D56" t="e">
        <f>+VLOOKUP(A56,'2023'!#REF!,29,0)</f>
        <v>#REF!</v>
      </c>
      <c r="E56" t="e">
        <f t="shared" si="0"/>
        <v>#REF!</v>
      </c>
      <c r="F56">
        <v>8</v>
      </c>
      <c r="H56" t="b">
        <f t="shared" si="1"/>
        <v>0</v>
      </c>
      <c r="I56" t="s">
        <v>48</v>
      </c>
      <c r="J56" t="s">
        <v>18</v>
      </c>
      <c r="K56" t="s">
        <v>19</v>
      </c>
      <c r="L56" t="s">
        <v>20</v>
      </c>
      <c r="M56" t="s">
        <v>178</v>
      </c>
      <c r="N56" t="s">
        <v>22</v>
      </c>
      <c r="O56" t="s">
        <v>50</v>
      </c>
      <c r="P56" t="s">
        <v>51</v>
      </c>
      <c r="Q56" t="s">
        <v>134</v>
      </c>
      <c r="R56" t="s">
        <v>134</v>
      </c>
      <c r="S56" t="s">
        <v>46</v>
      </c>
      <c r="T56" s="8" t="s">
        <v>47</v>
      </c>
      <c r="U56" t="s">
        <v>29</v>
      </c>
    </row>
    <row r="57" spans="1:21" x14ac:dyDescent="0.25">
      <c r="A57">
        <v>55</v>
      </c>
      <c r="B57">
        <v>36160000</v>
      </c>
      <c r="C57">
        <v>4520000</v>
      </c>
      <c r="D57" t="e">
        <f>+VLOOKUP(A57,'2023'!#REF!,29,0)</f>
        <v>#REF!</v>
      </c>
      <c r="E57" t="e">
        <f t="shared" si="0"/>
        <v>#REF!</v>
      </c>
      <c r="F57">
        <v>8</v>
      </c>
      <c r="G57" t="e">
        <f>+VLOOKUP(A57,'2023'!#REF!,21,0)</f>
        <v>#REF!</v>
      </c>
      <c r="H57" t="e">
        <f t="shared" si="1"/>
        <v>#REF!</v>
      </c>
      <c r="I57" t="s">
        <v>17</v>
      </c>
      <c r="J57" t="s">
        <v>18</v>
      </c>
      <c r="K57" t="s">
        <v>19</v>
      </c>
      <c r="L57" t="s">
        <v>20</v>
      </c>
      <c r="M57" t="s">
        <v>179</v>
      </c>
      <c r="N57" t="s">
        <v>22</v>
      </c>
      <c r="O57" t="s">
        <v>23</v>
      </c>
      <c r="P57" t="s">
        <v>24</v>
      </c>
      <c r="Q57" t="s">
        <v>180</v>
      </c>
      <c r="R57" t="s">
        <v>181</v>
      </c>
      <c r="S57" t="s">
        <v>46</v>
      </c>
      <c r="T57" s="8" t="s">
        <v>47</v>
      </c>
      <c r="U57" t="s">
        <v>29</v>
      </c>
    </row>
    <row r="58" spans="1:21" x14ac:dyDescent="0.25">
      <c r="A58">
        <v>56</v>
      </c>
      <c r="B58">
        <v>36160000</v>
      </c>
      <c r="C58">
        <v>4520000</v>
      </c>
      <c r="D58" t="e">
        <f>+VLOOKUP(A58,'2023'!#REF!,29,0)</f>
        <v>#REF!</v>
      </c>
      <c r="E58" t="e">
        <f t="shared" si="0"/>
        <v>#REF!</v>
      </c>
      <c r="F58">
        <v>8</v>
      </c>
      <c r="H58" t="b">
        <f t="shared" si="1"/>
        <v>0</v>
      </c>
      <c r="I58" t="s">
        <v>48</v>
      </c>
      <c r="J58" t="s">
        <v>18</v>
      </c>
      <c r="K58" t="s">
        <v>19</v>
      </c>
      <c r="L58" t="s">
        <v>20</v>
      </c>
      <c r="M58" t="s">
        <v>182</v>
      </c>
      <c r="N58" t="s">
        <v>183</v>
      </c>
      <c r="O58" t="s">
        <v>50</v>
      </c>
      <c r="P58" t="s">
        <v>51</v>
      </c>
      <c r="Q58" t="s">
        <v>184</v>
      </c>
      <c r="R58" t="s">
        <v>185</v>
      </c>
      <c r="S58" t="s">
        <v>46</v>
      </c>
      <c r="T58" s="8" t="s">
        <v>75</v>
      </c>
      <c r="U58" t="s">
        <v>33</v>
      </c>
    </row>
    <row r="59" spans="1:21" x14ac:dyDescent="0.25">
      <c r="A59">
        <v>57</v>
      </c>
      <c r="B59">
        <v>48000000</v>
      </c>
      <c r="C59">
        <v>6000000</v>
      </c>
      <c r="D59" t="e">
        <f>+VLOOKUP(A59,'2023'!#REF!,29,0)</f>
        <v>#REF!</v>
      </c>
      <c r="E59" t="e">
        <f t="shared" si="0"/>
        <v>#REF!</v>
      </c>
      <c r="F59">
        <v>8</v>
      </c>
      <c r="G59" t="e">
        <f>+VLOOKUP(A59,'2023'!#REF!,21,0)</f>
        <v>#REF!</v>
      </c>
      <c r="H59" t="e">
        <f t="shared" si="1"/>
        <v>#REF!</v>
      </c>
      <c r="I59" t="s">
        <v>17</v>
      </c>
      <c r="J59" t="s">
        <v>18</v>
      </c>
      <c r="K59" t="s">
        <v>19</v>
      </c>
      <c r="L59" t="s">
        <v>20</v>
      </c>
      <c r="M59" t="s">
        <v>186</v>
      </c>
      <c r="N59" t="s">
        <v>22</v>
      </c>
      <c r="O59" t="s">
        <v>23</v>
      </c>
      <c r="P59" t="s">
        <v>24</v>
      </c>
      <c r="Q59" t="s">
        <v>187</v>
      </c>
      <c r="R59" t="s">
        <v>188</v>
      </c>
      <c r="S59" t="s">
        <v>46</v>
      </c>
      <c r="T59" s="8" t="s">
        <v>47</v>
      </c>
      <c r="U59" t="s">
        <v>29</v>
      </c>
    </row>
    <row r="60" spans="1:21" x14ac:dyDescent="0.25">
      <c r="A60">
        <v>58</v>
      </c>
      <c r="B60">
        <v>36160000</v>
      </c>
      <c r="C60">
        <v>4520000</v>
      </c>
      <c r="D60" t="e">
        <f>+VLOOKUP(A60,'2023'!#REF!,29,0)</f>
        <v>#REF!</v>
      </c>
      <c r="E60" t="e">
        <f t="shared" si="0"/>
        <v>#REF!</v>
      </c>
      <c r="F60">
        <v>8</v>
      </c>
      <c r="G60" t="e">
        <f>+VLOOKUP(A60,'2023'!#REF!,21,0)</f>
        <v>#REF!</v>
      </c>
      <c r="H60" t="e">
        <f t="shared" si="1"/>
        <v>#REF!</v>
      </c>
      <c r="I60" t="s">
        <v>57</v>
      </c>
      <c r="J60" t="s">
        <v>18</v>
      </c>
      <c r="K60" t="s">
        <v>19</v>
      </c>
      <c r="L60" t="s">
        <v>20</v>
      </c>
      <c r="M60" t="s">
        <v>189</v>
      </c>
      <c r="N60" t="s">
        <v>22</v>
      </c>
      <c r="O60" t="s">
        <v>59</v>
      </c>
      <c r="P60" t="s">
        <v>60</v>
      </c>
      <c r="Q60" t="s">
        <v>190</v>
      </c>
      <c r="R60" t="s">
        <v>191</v>
      </c>
      <c r="S60" t="s">
        <v>46</v>
      </c>
      <c r="T60" s="8" t="s">
        <v>47</v>
      </c>
      <c r="U60" t="s">
        <v>29</v>
      </c>
    </row>
    <row r="61" spans="1:21" x14ac:dyDescent="0.25">
      <c r="A61">
        <v>59</v>
      </c>
      <c r="B61">
        <v>18400000</v>
      </c>
      <c r="C61">
        <v>2300000</v>
      </c>
      <c r="D61" t="e">
        <f>+VLOOKUP(A61,'2023'!#REF!,29,0)</f>
        <v>#REF!</v>
      </c>
      <c r="E61" t="e">
        <f t="shared" si="0"/>
        <v>#REF!</v>
      </c>
      <c r="F61">
        <v>8</v>
      </c>
      <c r="G61" t="e">
        <f>+VLOOKUP(A61,'2023'!#REF!,21,0)</f>
        <v>#REF!</v>
      </c>
      <c r="H61" t="e">
        <f t="shared" si="1"/>
        <v>#REF!</v>
      </c>
      <c r="I61" t="s">
        <v>76</v>
      </c>
      <c r="J61" t="s">
        <v>18</v>
      </c>
      <c r="K61" t="s">
        <v>19</v>
      </c>
      <c r="L61" t="s">
        <v>20</v>
      </c>
      <c r="M61" t="s">
        <v>192</v>
      </c>
      <c r="N61" t="s">
        <v>22</v>
      </c>
      <c r="O61" t="s">
        <v>78</v>
      </c>
      <c r="P61" t="s">
        <v>79</v>
      </c>
      <c r="Q61" t="s">
        <v>83</v>
      </c>
      <c r="R61" t="s">
        <v>193</v>
      </c>
      <c r="S61" t="s">
        <v>27</v>
      </c>
      <c r="T61" s="8" t="s">
        <v>28</v>
      </c>
      <c r="U61" t="s">
        <v>33</v>
      </c>
    </row>
    <row r="62" spans="1:21" x14ac:dyDescent="0.25">
      <c r="A62">
        <v>60</v>
      </c>
      <c r="B62">
        <v>40000000</v>
      </c>
      <c r="C62">
        <v>5000000</v>
      </c>
      <c r="D62" t="e">
        <f>+VLOOKUP(A62,'2023'!#REF!,29,0)</f>
        <v>#REF!</v>
      </c>
      <c r="E62" t="e">
        <f t="shared" si="0"/>
        <v>#REF!</v>
      </c>
      <c r="F62">
        <v>8</v>
      </c>
      <c r="G62" t="e">
        <f>+VLOOKUP(A62,'2023'!#REF!,21,0)</f>
        <v>#REF!</v>
      </c>
      <c r="H62" t="e">
        <f t="shared" si="1"/>
        <v>#REF!</v>
      </c>
      <c r="I62" t="s">
        <v>17</v>
      </c>
      <c r="J62" t="s">
        <v>18</v>
      </c>
      <c r="K62" t="s">
        <v>19</v>
      </c>
      <c r="L62" t="s">
        <v>20</v>
      </c>
      <c r="M62" t="s">
        <v>194</v>
      </c>
      <c r="N62" t="s">
        <v>195</v>
      </c>
      <c r="O62" t="s">
        <v>23</v>
      </c>
      <c r="P62" t="s">
        <v>24</v>
      </c>
      <c r="Q62" t="s">
        <v>196</v>
      </c>
      <c r="R62" t="s">
        <v>197</v>
      </c>
      <c r="S62" t="s">
        <v>46</v>
      </c>
      <c r="T62" s="8" t="s">
        <v>47</v>
      </c>
      <c r="U62" t="s">
        <v>29</v>
      </c>
    </row>
    <row r="63" spans="1:21" x14ac:dyDescent="0.25">
      <c r="A63">
        <v>61</v>
      </c>
      <c r="B63">
        <v>40000000</v>
      </c>
      <c r="C63">
        <v>5000000</v>
      </c>
      <c r="D63" t="e">
        <f>+VLOOKUP(A63,'2023'!#REF!,29,0)</f>
        <v>#REF!</v>
      </c>
      <c r="E63" t="e">
        <f t="shared" si="0"/>
        <v>#REF!</v>
      </c>
      <c r="F63">
        <v>8</v>
      </c>
      <c r="H63" t="b">
        <f t="shared" si="1"/>
        <v>0</v>
      </c>
      <c r="I63" t="s">
        <v>17</v>
      </c>
      <c r="J63" t="s">
        <v>18</v>
      </c>
      <c r="K63" t="s">
        <v>19</v>
      </c>
      <c r="L63" t="s">
        <v>20</v>
      </c>
      <c r="M63" t="s">
        <v>198</v>
      </c>
      <c r="N63" t="s">
        <v>22</v>
      </c>
      <c r="O63" t="s">
        <v>23</v>
      </c>
      <c r="P63" t="s">
        <v>24</v>
      </c>
      <c r="Q63" t="s">
        <v>199</v>
      </c>
      <c r="R63" t="s">
        <v>200</v>
      </c>
      <c r="S63" t="s">
        <v>46</v>
      </c>
      <c r="T63" s="8" t="s">
        <v>28</v>
      </c>
      <c r="U63" t="s">
        <v>33</v>
      </c>
    </row>
    <row r="64" spans="1:21" x14ac:dyDescent="0.25">
      <c r="A64">
        <v>62</v>
      </c>
      <c r="B64">
        <v>36160000</v>
      </c>
      <c r="C64">
        <v>4520000</v>
      </c>
      <c r="D64" t="e">
        <f>+VLOOKUP(A64,'2023'!#REF!,29,0)</f>
        <v>#REF!</v>
      </c>
      <c r="E64" t="e">
        <f t="shared" si="0"/>
        <v>#REF!</v>
      </c>
      <c r="F64">
        <v>8</v>
      </c>
      <c r="G64" t="e">
        <f>+VLOOKUP(A64,'2023'!#REF!,21,0)</f>
        <v>#REF!</v>
      </c>
      <c r="H64" t="e">
        <f t="shared" si="1"/>
        <v>#REF!</v>
      </c>
      <c r="I64" t="s">
        <v>17</v>
      </c>
      <c r="J64" t="s">
        <v>18</v>
      </c>
      <c r="K64" t="s">
        <v>19</v>
      </c>
      <c r="L64" t="s">
        <v>20</v>
      </c>
      <c r="M64" t="s">
        <v>201</v>
      </c>
      <c r="N64" t="s">
        <v>22</v>
      </c>
      <c r="O64" t="s">
        <v>23</v>
      </c>
      <c r="P64" t="s">
        <v>24</v>
      </c>
      <c r="Q64" t="s">
        <v>202</v>
      </c>
      <c r="R64" t="s">
        <v>203</v>
      </c>
      <c r="S64" t="s">
        <v>46</v>
      </c>
      <c r="T64" s="8" t="s">
        <v>47</v>
      </c>
      <c r="U64" t="s">
        <v>33</v>
      </c>
    </row>
    <row r="65" spans="1:21" x14ac:dyDescent="0.25">
      <c r="A65">
        <v>63</v>
      </c>
      <c r="B65">
        <v>48000000</v>
      </c>
      <c r="C65">
        <v>6000000</v>
      </c>
      <c r="D65" t="e">
        <f>+VLOOKUP(A65,'2023'!#REF!,29,0)</f>
        <v>#REF!</v>
      </c>
      <c r="E65" t="e">
        <f t="shared" si="0"/>
        <v>#REF!</v>
      </c>
      <c r="F65">
        <v>8</v>
      </c>
      <c r="H65" t="b">
        <f t="shared" si="1"/>
        <v>0</v>
      </c>
      <c r="I65" t="s">
        <v>17</v>
      </c>
      <c r="J65" t="s">
        <v>18</v>
      </c>
      <c r="K65" t="s">
        <v>19</v>
      </c>
      <c r="L65" t="s">
        <v>20</v>
      </c>
      <c r="M65" t="s">
        <v>204</v>
      </c>
      <c r="N65" t="s">
        <v>22</v>
      </c>
      <c r="O65" t="s">
        <v>23</v>
      </c>
      <c r="P65" t="s">
        <v>24</v>
      </c>
      <c r="Q65" t="s">
        <v>205</v>
      </c>
      <c r="R65" t="s">
        <v>206</v>
      </c>
      <c r="S65" t="s">
        <v>46</v>
      </c>
      <c r="T65" s="8" t="s">
        <v>47</v>
      </c>
      <c r="U65" t="s">
        <v>33</v>
      </c>
    </row>
    <row r="66" spans="1:21" x14ac:dyDescent="0.25">
      <c r="A66">
        <v>64</v>
      </c>
      <c r="B66">
        <v>18400000</v>
      </c>
      <c r="C66">
        <v>2300000</v>
      </c>
      <c r="D66" t="e">
        <f>+VLOOKUP(A66,'2023'!#REF!,29,0)</f>
        <v>#REF!</v>
      </c>
      <c r="E66" t="e">
        <f t="shared" si="0"/>
        <v>#REF!</v>
      </c>
      <c r="F66">
        <v>8</v>
      </c>
      <c r="G66" t="e">
        <f>+VLOOKUP(A66,'2023'!#REF!,21,0)</f>
        <v>#REF!</v>
      </c>
      <c r="H66" t="e">
        <f t="shared" si="1"/>
        <v>#REF!</v>
      </c>
      <c r="I66" t="s">
        <v>48</v>
      </c>
      <c r="J66" t="s">
        <v>18</v>
      </c>
      <c r="K66" t="s">
        <v>19</v>
      </c>
      <c r="L66" t="s">
        <v>20</v>
      </c>
      <c r="M66" t="s">
        <v>207</v>
      </c>
      <c r="N66" t="s">
        <v>22</v>
      </c>
      <c r="O66" t="s">
        <v>50</v>
      </c>
      <c r="P66" t="s">
        <v>51</v>
      </c>
      <c r="Q66" t="s">
        <v>134</v>
      </c>
      <c r="R66" t="s">
        <v>134</v>
      </c>
      <c r="S66" t="s">
        <v>27</v>
      </c>
      <c r="T66" s="8" t="s">
        <v>28</v>
      </c>
      <c r="U66" t="s">
        <v>29</v>
      </c>
    </row>
    <row r="67" spans="1:21" x14ac:dyDescent="0.25">
      <c r="A67">
        <v>65</v>
      </c>
      <c r="B67">
        <v>18400000</v>
      </c>
      <c r="C67">
        <v>2300000</v>
      </c>
      <c r="D67" t="e">
        <f>+VLOOKUP(A67,'2023'!#REF!,29,0)</f>
        <v>#REF!</v>
      </c>
      <c r="E67" t="e">
        <f t="shared" ref="E67:E130" si="2">+B67=D67</f>
        <v>#REF!</v>
      </c>
      <c r="F67">
        <v>8</v>
      </c>
      <c r="G67" t="e">
        <f>+VLOOKUP(A67,'2023'!#REF!,21,0)</f>
        <v>#REF!</v>
      </c>
      <c r="H67" t="e">
        <f t="shared" ref="H67:H130" si="3">+F67=G67</f>
        <v>#REF!</v>
      </c>
      <c r="I67" t="s">
        <v>48</v>
      </c>
      <c r="J67" t="s">
        <v>18</v>
      </c>
      <c r="K67" t="s">
        <v>19</v>
      </c>
      <c r="L67" t="s">
        <v>20</v>
      </c>
      <c r="M67" t="s">
        <v>208</v>
      </c>
      <c r="N67" t="s">
        <v>22</v>
      </c>
      <c r="O67" t="s">
        <v>50</v>
      </c>
      <c r="P67" t="s">
        <v>51</v>
      </c>
      <c r="Q67" t="s">
        <v>134</v>
      </c>
      <c r="R67" t="s">
        <v>134</v>
      </c>
      <c r="S67" t="s">
        <v>27</v>
      </c>
      <c r="T67" s="8" t="s">
        <v>28</v>
      </c>
      <c r="U67" t="s">
        <v>29</v>
      </c>
    </row>
    <row r="68" spans="1:21" x14ac:dyDescent="0.25">
      <c r="A68">
        <v>66</v>
      </c>
      <c r="B68">
        <v>18400000</v>
      </c>
      <c r="C68">
        <v>2300000</v>
      </c>
      <c r="D68" t="e">
        <f>+VLOOKUP(A68,'2023'!#REF!,29,0)</f>
        <v>#REF!</v>
      </c>
      <c r="E68" t="e">
        <f t="shared" si="2"/>
        <v>#REF!</v>
      </c>
      <c r="F68">
        <v>8</v>
      </c>
      <c r="G68" t="e">
        <f>+VLOOKUP(A68,'2023'!#REF!,21,0)</f>
        <v>#REF!</v>
      </c>
      <c r="H68" t="e">
        <f t="shared" si="3"/>
        <v>#REF!</v>
      </c>
      <c r="I68" t="s">
        <v>48</v>
      </c>
      <c r="J68" t="s">
        <v>18</v>
      </c>
      <c r="K68" t="s">
        <v>19</v>
      </c>
      <c r="L68" t="s">
        <v>20</v>
      </c>
      <c r="M68" t="s">
        <v>209</v>
      </c>
      <c r="N68" t="s">
        <v>22</v>
      </c>
      <c r="O68" t="s">
        <v>50</v>
      </c>
      <c r="P68" t="s">
        <v>51</v>
      </c>
      <c r="Q68" t="s">
        <v>134</v>
      </c>
      <c r="R68" t="s">
        <v>134</v>
      </c>
      <c r="S68" t="s">
        <v>27</v>
      </c>
      <c r="T68" s="8" t="s">
        <v>28</v>
      </c>
      <c r="U68" t="s">
        <v>29</v>
      </c>
    </row>
    <row r="69" spans="1:21" x14ac:dyDescent="0.25">
      <c r="A69">
        <v>67</v>
      </c>
      <c r="B69">
        <v>18400000</v>
      </c>
      <c r="C69">
        <v>2300000</v>
      </c>
      <c r="D69" t="e">
        <f>+VLOOKUP(A69,'2023'!#REF!,29,0)</f>
        <v>#REF!</v>
      </c>
      <c r="E69" t="e">
        <f t="shared" si="2"/>
        <v>#REF!</v>
      </c>
      <c r="F69">
        <v>8</v>
      </c>
      <c r="G69" t="e">
        <f>+VLOOKUP(A69,'2023'!#REF!,21,0)</f>
        <v>#REF!</v>
      </c>
      <c r="H69" t="e">
        <f t="shared" si="3"/>
        <v>#REF!</v>
      </c>
      <c r="I69" t="s">
        <v>48</v>
      </c>
      <c r="J69" t="s">
        <v>18</v>
      </c>
      <c r="K69" t="s">
        <v>19</v>
      </c>
      <c r="L69" t="s">
        <v>20</v>
      </c>
      <c r="M69" t="s">
        <v>210</v>
      </c>
      <c r="N69" t="s">
        <v>22</v>
      </c>
      <c r="O69" t="s">
        <v>50</v>
      </c>
      <c r="P69" t="s">
        <v>51</v>
      </c>
      <c r="Q69" t="s">
        <v>134</v>
      </c>
      <c r="R69" t="s">
        <v>134</v>
      </c>
      <c r="S69" t="s">
        <v>27</v>
      </c>
      <c r="T69" s="8" t="s">
        <v>28</v>
      </c>
      <c r="U69" t="s">
        <v>29</v>
      </c>
    </row>
    <row r="70" spans="1:21" x14ac:dyDescent="0.25">
      <c r="A70">
        <v>68</v>
      </c>
      <c r="B70">
        <v>40000000</v>
      </c>
      <c r="C70">
        <v>5000000</v>
      </c>
      <c r="D70" t="e">
        <f>+VLOOKUP(A70,'2023'!#REF!,29,0)</f>
        <v>#REF!</v>
      </c>
      <c r="E70" t="e">
        <f t="shared" si="2"/>
        <v>#REF!</v>
      </c>
      <c r="F70">
        <v>8</v>
      </c>
      <c r="G70" t="e">
        <f>+VLOOKUP(A70,'2023'!#REF!,21,0)</f>
        <v>#REF!</v>
      </c>
      <c r="H70" t="e">
        <f t="shared" si="3"/>
        <v>#REF!</v>
      </c>
      <c r="I70" t="s">
        <v>48</v>
      </c>
      <c r="J70" t="s">
        <v>18</v>
      </c>
      <c r="K70" t="s">
        <v>19</v>
      </c>
      <c r="L70" t="s">
        <v>20</v>
      </c>
      <c r="M70" t="s">
        <v>211</v>
      </c>
      <c r="N70" t="s">
        <v>22</v>
      </c>
      <c r="O70" t="s">
        <v>50</v>
      </c>
      <c r="P70" t="s">
        <v>51</v>
      </c>
      <c r="Q70" t="s">
        <v>134</v>
      </c>
      <c r="R70" t="s">
        <v>134</v>
      </c>
      <c r="S70" t="s">
        <v>46</v>
      </c>
      <c r="T70" s="8" t="s">
        <v>47</v>
      </c>
      <c r="U70" t="s">
        <v>29</v>
      </c>
    </row>
    <row r="71" spans="1:21" x14ac:dyDescent="0.25">
      <c r="A71">
        <v>69</v>
      </c>
      <c r="B71">
        <v>36160000</v>
      </c>
      <c r="C71">
        <v>4520000</v>
      </c>
      <c r="D71" t="e">
        <f>+VLOOKUP(A71,'2023'!#REF!,29,0)</f>
        <v>#REF!</v>
      </c>
      <c r="E71" t="e">
        <f t="shared" si="2"/>
        <v>#REF!</v>
      </c>
      <c r="F71">
        <v>8</v>
      </c>
      <c r="G71" t="e">
        <f>+VLOOKUP(A71,'2023'!#REF!,21,0)</f>
        <v>#REF!</v>
      </c>
      <c r="H71" t="e">
        <f t="shared" si="3"/>
        <v>#REF!</v>
      </c>
      <c r="I71" t="s">
        <v>66</v>
      </c>
      <c r="J71" t="s">
        <v>18</v>
      </c>
      <c r="K71" t="s">
        <v>19</v>
      </c>
      <c r="L71" t="s">
        <v>20</v>
      </c>
      <c r="M71" t="s">
        <v>212</v>
      </c>
      <c r="N71" t="s">
        <v>213</v>
      </c>
      <c r="O71" t="s">
        <v>68</v>
      </c>
      <c r="P71" t="s">
        <v>69</v>
      </c>
      <c r="Q71" t="s">
        <v>214</v>
      </c>
      <c r="R71" t="s">
        <v>215</v>
      </c>
      <c r="S71" t="s">
        <v>46</v>
      </c>
      <c r="T71" s="8" t="s">
        <v>216</v>
      </c>
      <c r="U71" t="s">
        <v>33</v>
      </c>
    </row>
    <row r="72" spans="1:21" x14ac:dyDescent="0.25">
      <c r="A72">
        <v>70</v>
      </c>
      <c r="B72">
        <v>36160000</v>
      </c>
      <c r="C72">
        <v>4520000</v>
      </c>
      <c r="D72" t="e">
        <f>+VLOOKUP(A72,'2023'!#REF!,29,0)</f>
        <v>#REF!</v>
      </c>
      <c r="E72" t="e">
        <f t="shared" si="2"/>
        <v>#REF!</v>
      </c>
      <c r="F72">
        <v>8</v>
      </c>
      <c r="H72" t="b">
        <f t="shared" si="3"/>
        <v>0</v>
      </c>
      <c r="I72" t="s">
        <v>217</v>
      </c>
      <c r="J72" t="s">
        <v>18</v>
      </c>
      <c r="K72" t="s">
        <v>19</v>
      </c>
      <c r="L72" t="s">
        <v>20</v>
      </c>
      <c r="M72" t="s">
        <v>218</v>
      </c>
      <c r="N72" t="s">
        <v>22</v>
      </c>
      <c r="O72" t="s">
        <v>219</v>
      </c>
      <c r="P72" t="s">
        <v>220</v>
      </c>
      <c r="Q72" t="s">
        <v>221</v>
      </c>
      <c r="R72" t="s">
        <v>222</v>
      </c>
      <c r="S72" t="s">
        <v>46</v>
      </c>
      <c r="T72" s="8" t="s">
        <v>47</v>
      </c>
      <c r="U72" t="s">
        <v>33</v>
      </c>
    </row>
    <row r="73" spans="1:21" x14ac:dyDescent="0.25">
      <c r="A73">
        <v>71</v>
      </c>
      <c r="B73">
        <v>36160000</v>
      </c>
      <c r="C73">
        <v>4520000</v>
      </c>
      <c r="D73" t="e">
        <f>+VLOOKUP(A73,'2023'!#REF!,29,0)</f>
        <v>#REF!</v>
      </c>
      <c r="E73" t="e">
        <f t="shared" si="2"/>
        <v>#REF!</v>
      </c>
      <c r="F73">
        <v>8</v>
      </c>
      <c r="H73" t="b">
        <f t="shared" si="3"/>
        <v>0</v>
      </c>
      <c r="I73" t="s">
        <v>17</v>
      </c>
      <c r="J73" t="s">
        <v>18</v>
      </c>
      <c r="K73" t="s">
        <v>19</v>
      </c>
      <c r="L73" t="s">
        <v>20</v>
      </c>
      <c r="M73" t="s">
        <v>223</v>
      </c>
      <c r="N73" t="s">
        <v>224</v>
      </c>
      <c r="O73" t="s">
        <v>23</v>
      </c>
      <c r="P73" t="s">
        <v>24</v>
      </c>
      <c r="Q73" t="s">
        <v>225</v>
      </c>
      <c r="R73" t="s">
        <v>226</v>
      </c>
      <c r="S73" t="s">
        <v>46</v>
      </c>
      <c r="T73" s="8" t="s">
        <v>128</v>
      </c>
      <c r="U73" t="s">
        <v>29</v>
      </c>
    </row>
    <row r="74" spans="1:21" x14ac:dyDescent="0.25">
      <c r="A74">
        <v>72</v>
      </c>
      <c r="B74">
        <v>36160000</v>
      </c>
      <c r="C74">
        <v>4520000</v>
      </c>
      <c r="D74" t="e">
        <f>+VLOOKUP(A74,'2023'!#REF!,29,0)</f>
        <v>#REF!</v>
      </c>
      <c r="E74" t="e">
        <f t="shared" si="2"/>
        <v>#REF!</v>
      </c>
      <c r="F74">
        <v>8</v>
      </c>
      <c r="H74" t="b">
        <f t="shared" si="3"/>
        <v>0</v>
      </c>
      <c r="I74" t="s">
        <v>17</v>
      </c>
      <c r="J74" t="s">
        <v>18</v>
      </c>
      <c r="K74" t="s">
        <v>19</v>
      </c>
      <c r="L74" t="s">
        <v>20</v>
      </c>
      <c r="M74" t="s">
        <v>227</v>
      </c>
      <c r="N74" t="s">
        <v>228</v>
      </c>
      <c r="O74" t="s">
        <v>23</v>
      </c>
      <c r="P74" t="s">
        <v>24</v>
      </c>
      <c r="Q74" t="s">
        <v>229</v>
      </c>
      <c r="R74" t="s">
        <v>230</v>
      </c>
      <c r="S74" t="s">
        <v>46</v>
      </c>
      <c r="T74" s="8" t="s">
        <v>47</v>
      </c>
      <c r="U74" t="s">
        <v>29</v>
      </c>
    </row>
    <row r="75" spans="1:21" x14ac:dyDescent="0.25">
      <c r="A75">
        <v>73</v>
      </c>
      <c r="B75">
        <v>44000000</v>
      </c>
      <c r="C75">
        <v>5500000</v>
      </c>
      <c r="D75" t="e">
        <f>+VLOOKUP(A75,'2023'!#REF!,29,0)</f>
        <v>#REF!</v>
      </c>
      <c r="E75" t="e">
        <f t="shared" si="2"/>
        <v>#REF!</v>
      </c>
      <c r="F75">
        <v>8</v>
      </c>
      <c r="H75" t="b">
        <f t="shared" si="3"/>
        <v>0</v>
      </c>
      <c r="I75" t="s">
        <v>17</v>
      </c>
      <c r="J75" t="s">
        <v>18</v>
      </c>
      <c r="K75" t="s">
        <v>19</v>
      </c>
      <c r="L75" t="s">
        <v>20</v>
      </c>
      <c r="M75" t="s">
        <v>231</v>
      </c>
      <c r="N75" t="s">
        <v>22</v>
      </c>
      <c r="O75" t="s">
        <v>23</v>
      </c>
      <c r="P75" t="s">
        <v>24</v>
      </c>
      <c r="Q75" t="s">
        <v>232</v>
      </c>
      <c r="R75" t="s">
        <v>233</v>
      </c>
      <c r="S75" t="s">
        <v>46</v>
      </c>
      <c r="T75" s="8" t="s">
        <v>234</v>
      </c>
      <c r="U75" t="s">
        <v>33</v>
      </c>
    </row>
    <row r="76" spans="1:21" x14ac:dyDescent="0.25">
      <c r="A76">
        <v>74</v>
      </c>
      <c r="B76">
        <v>36160000</v>
      </c>
      <c r="C76">
        <v>4520000</v>
      </c>
      <c r="D76" t="e">
        <f>+VLOOKUP(A76,'2023'!#REF!,29,0)</f>
        <v>#REF!</v>
      </c>
      <c r="E76" t="e">
        <f t="shared" si="2"/>
        <v>#REF!</v>
      </c>
      <c r="F76">
        <v>8</v>
      </c>
      <c r="H76" t="b">
        <f t="shared" si="3"/>
        <v>0</v>
      </c>
      <c r="I76" t="s">
        <v>235</v>
      </c>
      <c r="J76" t="s">
        <v>18</v>
      </c>
      <c r="K76" t="s">
        <v>19</v>
      </c>
      <c r="L76" t="s">
        <v>20</v>
      </c>
      <c r="M76" t="s">
        <v>236</v>
      </c>
      <c r="N76" t="s">
        <v>22</v>
      </c>
      <c r="O76" t="s">
        <v>237</v>
      </c>
      <c r="P76" t="s">
        <v>238</v>
      </c>
      <c r="Q76" t="s">
        <v>239</v>
      </c>
      <c r="R76" t="s">
        <v>240</v>
      </c>
      <c r="S76" t="s">
        <v>46</v>
      </c>
      <c r="T76" s="8" t="s">
        <v>47</v>
      </c>
      <c r="U76" t="s">
        <v>29</v>
      </c>
    </row>
    <row r="77" spans="1:21" x14ac:dyDescent="0.25">
      <c r="A77">
        <v>75</v>
      </c>
      <c r="B77">
        <v>36160000</v>
      </c>
      <c r="C77">
        <v>4520000</v>
      </c>
      <c r="D77" t="e">
        <f>+VLOOKUP(A77,'2023'!#REF!,29,0)</f>
        <v>#REF!</v>
      </c>
      <c r="E77" t="e">
        <f t="shared" si="2"/>
        <v>#REF!</v>
      </c>
      <c r="F77">
        <v>8</v>
      </c>
      <c r="G77" t="e">
        <f>+VLOOKUP(A77,'2023'!#REF!,21,0)</f>
        <v>#REF!</v>
      </c>
      <c r="H77" t="e">
        <f t="shared" si="3"/>
        <v>#REF!</v>
      </c>
      <c r="I77" t="s">
        <v>241</v>
      </c>
      <c r="J77" t="s">
        <v>18</v>
      </c>
      <c r="K77" t="s">
        <v>19</v>
      </c>
      <c r="L77" t="s">
        <v>20</v>
      </c>
      <c r="M77" t="s">
        <v>242</v>
      </c>
      <c r="N77" t="s">
        <v>22</v>
      </c>
      <c r="O77" t="s">
        <v>243</v>
      </c>
      <c r="P77" t="s">
        <v>244</v>
      </c>
      <c r="Q77" t="s">
        <v>245</v>
      </c>
      <c r="R77" t="s">
        <v>246</v>
      </c>
      <c r="S77" t="s">
        <v>46</v>
      </c>
      <c r="T77" s="8" t="s">
        <v>47</v>
      </c>
      <c r="U77" t="s">
        <v>33</v>
      </c>
    </row>
    <row r="78" spans="1:21" x14ac:dyDescent="0.25">
      <c r="A78">
        <v>76</v>
      </c>
      <c r="B78">
        <v>52800000</v>
      </c>
      <c r="C78">
        <v>6600000</v>
      </c>
      <c r="D78" t="e">
        <f>+VLOOKUP(A78,'2023'!#REF!,29,0)</f>
        <v>#REF!</v>
      </c>
      <c r="E78" t="e">
        <f t="shared" si="2"/>
        <v>#REF!</v>
      </c>
      <c r="F78">
        <v>8</v>
      </c>
      <c r="G78" t="e">
        <f>+VLOOKUP(A78,'2023'!#REF!,21,0)</f>
        <v>#REF!</v>
      </c>
      <c r="H78" t="e">
        <f t="shared" si="3"/>
        <v>#REF!</v>
      </c>
      <c r="I78" t="s">
        <v>17</v>
      </c>
      <c r="J78" t="s">
        <v>18</v>
      </c>
      <c r="K78" t="s">
        <v>19</v>
      </c>
      <c r="L78" t="s">
        <v>20</v>
      </c>
      <c r="M78" t="s">
        <v>247</v>
      </c>
      <c r="N78" t="s">
        <v>22</v>
      </c>
      <c r="O78" t="s">
        <v>23</v>
      </c>
      <c r="P78" t="s">
        <v>24</v>
      </c>
      <c r="Q78" t="s">
        <v>248</v>
      </c>
      <c r="R78" t="s">
        <v>249</v>
      </c>
      <c r="S78" t="s">
        <v>46</v>
      </c>
      <c r="T78" s="8" t="s">
        <v>47</v>
      </c>
      <c r="U78" t="s">
        <v>29</v>
      </c>
    </row>
    <row r="79" spans="1:21" x14ac:dyDescent="0.25">
      <c r="A79">
        <v>77</v>
      </c>
      <c r="B79">
        <v>48000000</v>
      </c>
      <c r="C79">
        <v>6000000</v>
      </c>
      <c r="D79" t="e">
        <f>+VLOOKUP(A79,'2023'!#REF!,29,0)</f>
        <v>#REF!</v>
      </c>
      <c r="E79" t="e">
        <f t="shared" si="2"/>
        <v>#REF!</v>
      </c>
      <c r="F79">
        <v>8</v>
      </c>
      <c r="G79" t="e">
        <f>+VLOOKUP(A79,'2023'!#REF!,21,0)</f>
        <v>#REF!</v>
      </c>
      <c r="H79" t="e">
        <f t="shared" si="3"/>
        <v>#REF!</v>
      </c>
      <c r="I79" t="s">
        <v>17</v>
      </c>
      <c r="J79" t="s">
        <v>18</v>
      </c>
      <c r="K79" t="s">
        <v>19</v>
      </c>
      <c r="L79" t="s">
        <v>20</v>
      </c>
      <c r="M79" t="s">
        <v>250</v>
      </c>
      <c r="N79" t="s">
        <v>22</v>
      </c>
      <c r="O79" t="s">
        <v>23</v>
      </c>
      <c r="P79" t="s">
        <v>24</v>
      </c>
      <c r="Q79" t="s">
        <v>134</v>
      </c>
      <c r="R79" t="s">
        <v>134</v>
      </c>
      <c r="S79" t="s">
        <v>46</v>
      </c>
      <c r="T79" s="8" t="s">
        <v>47</v>
      </c>
      <c r="U79" t="s">
        <v>33</v>
      </c>
    </row>
    <row r="80" spans="1:21" x14ac:dyDescent="0.25">
      <c r="A80">
        <v>78</v>
      </c>
      <c r="B80">
        <v>18400000</v>
      </c>
      <c r="C80">
        <v>2300000</v>
      </c>
      <c r="D80" t="e">
        <f>+VLOOKUP(A80,'2023'!#REF!,29,0)</f>
        <v>#REF!</v>
      </c>
      <c r="E80" t="e">
        <f t="shared" si="2"/>
        <v>#REF!</v>
      </c>
      <c r="F80">
        <v>8</v>
      </c>
      <c r="G80" t="e">
        <f>+VLOOKUP(A80,'2023'!#REF!,21,0)</f>
        <v>#REF!</v>
      </c>
      <c r="H80" t="e">
        <f t="shared" si="3"/>
        <v>#REF!</v>
      </c>
      <c r="I80" t="s">
        <v>251</v>
      </c>
      <c r="J80" t="s">
        <v>18</v>
      </c>
      <c r="K80" t="s">
        <v>19</v>
      </c>
      <c r="L80" t="s">
        <v>20</v>
      </c>
      <c r="M80" t="s">
        <v>252</v>
      </c>
      <c r="N80" t="s">
        <v>22</v>
      </c>
      <c r="O80" t="s">
        <v>253</v>
      </c>
      <c r="P80" t="s">
        <v>254</v>
      </c>
      <c r="Q80" t="s">
        <v>255</v>
      </c>
      <c r="R80" t="s">
        <v>256</v>
      </c>
      <c r="S80" t="s">
        <v>27</v>
      </c>
      <c r="T80" s="8" t="s">
        <v>28</v>
      </c>
      <c r="U80" t="s">
        <v>29</v>
      </c>
    </row>
    <row r="81" spans="1:21" x14ac:dyDescent="0.25">
      <c r="A81">
        <v>79</v>
      </c>
      <c r="B81">
        <v>24800000</v>
      </c>
      <c r="C81">
        <v>3100000</v>
      </c>
      <c r="D81" t="e">
        <f>+VLOOKUP(A81,'2023'!#REF!,29,0)</f>
        <v>#REF!</v>
      </c>
      <c r="E81" t="e">
        <f t="shared" si="2"/>
        <v>#REF!</v>
      </c>
      <c r="F81">
        <v>8</v>
      </c>
      <c r="G81" t="e">
        <f>+VLOOKUP(A81,'2023'!#REF!,21,0)</f>
        <v>#REF!</v>
      </c>
      <c r="H81" t="e">
        <f t="shared" si="3"/>
        <v>#REF!</v>
      </c>
      <c r="I81" t="s">
        <v>17</v>
      </c>
      <c r="J81" t="s">
        <v>18</v>
      </c>
      <c r="K81" t="s">
        <v>19</v>
      </c>
      <c r="L81" t="s">
        <v>20</v>
      </c>
      <c r="M81" t="s">
        <v>257</v>
      </c>
      <c r="N81" t="s">
        <v>22</v>
      </c>
      <c r="O81" t="s">
        <v>23</v>
      </c>
      <c r="P81" t="s">
        <v>24</v>
      </c>
      <c r="Q81" t="s">
        <v>258</v>
      </c>
      <c r="R81" t="s">
        <v>259</v>
      </c>
      <c r="S81" t="s">
        <v>27</v>
      </c>
      <c r="T81" s="8" t="s">
        <v>260</v>
      </c>
      <c r="U81" t="s">
        <v>29</v>
      </c>
    </row>
    <row r="82" spans="1:21" x14ac:dyDescent="0.25">
      <c r="A82">
        <v>80</v>
      </c>
      <c r="B82">
        <v>36160000</v>
      </c>
      <c r="C82">
        <v>4520000</v>
      </c>
      <c r="D82" t="e">
        <f>+VLOOKUP(A82,'2023'!#REF!,29,0)</f>
        <v>#REF!</v>
      </c>
      <c r="E82" t="e">
        <f t="shared" si="2"/>
        <v>#REF!</v>
      </c>
      <c r="F82">
        <v>8</v>
      </c>
      <c r="G82" t="e">
        <f>+VLOOKUP(A82,'2023'!#REF!,21,0)</f>
        <v>#REF!</v>
      </c>
      <c r="H82" t="e">
        <f t="shared" si="3"/>
        <v>#REF!</v>
      </c>
      <c r="I82" t="s">
        <v>261</v>
      </c>
      <c r="J82" t="s">
        <v>18</v>
      </c>
      <c r="K82" t="s">
        <v>19</v>
      </c>
      <c r="L82" t="s">
        <v>20</v>
      </c>
      <c r="M82" t="s">
        <v>262</v>
      </c>
      <c r="N82" t="s">
        <v>22</v>
      </c>
      <c r="O82" t="s">
        <v>263</v>
      </c>
      <c r="P82" t="s">
        <v>264</v>
      </c>
      <c r="Q82" t="s">
        <v>265</v>
      </c>
      <c r="R82" t="s">
        <v>266</v>
      </c>
      <c r="S82" t="s">
        <v>46</v>
      </c>
      <c r="T82" s="8" t="s">
        <v>47</v>
      </c>
      <c r="U82" t="s">
        <v>29</v>
      </c>
    </row>
    <row r="83" spans="1:21" x14ac:dyDescent="0.25">
      <c r="A83">
        <v>81</v>
      </c>
      <c r="B83">
        <v>24800000</v>
      </c>
      <c r="C83">
        <v>3100000</v>
      </c>
      <c r="D83" t="e">
        <f>+VLOOKUP(A83,'2023'!#REF!,29,0)</f>
        <v>#REF!</v>
      </c>
      <c r="E83" t="e">
        <f t="shared" si="2"/>
        <v>#REF!</v>
      </c>
      <c r="F83">
        <v>8</v>
      </c>
      <c r="G83" t="e">
        <f>+VLOOKUP(A83,'2023'!#REF!,21,0)</f>
        <v>#REF!</v>
      </c>
      <c r="H83" t="e">
        <f t="shared" si="3"/>
        <v>#REF!</v>
      </c>
      <c r="I83" t="s">
        <v>267</v>
      </c>
      <c r="J83" t="s">
        <v>18</v>
      </c>
      <c r="K83" t="s">
        <v>19</v>
      </c>
      <c r="L83" t="s">
        <v>20</v>
      </c>
      <c r="M83" t="s">
        <v>268</v>
      </c>
      <c r="N83" t="s">
        <v>22</v>
      </c>
      <c r="O83" t="s">
        <v>269</v>
      </c>
      <c r="P83" t="s">
        <v>270</v>
      </c>
      <c r="Q83" t="s">
        <v>271</v>
      </c>
      <c r="R83" t="s">
        <v>272</v>
      </c>
      <c r="S83" t="s">
        <v>27</v>
      </c>
      <c r="T83" s="8" t="s">
        <v>160</v>
      </c>
      <c r="U83" t="s">
        <v>33</v>
      </c>
    </row>
    <row r="84" spans="1:21" x14ac:dyDescent="0.25">
      <c r="A84">
        <v>82</v>
      </c>
      <c r="B84">
        <v>44000000</v>
      </c>
      <c r="C84">
        <v>5500000</v>
      </c>
      <c r="D84" t="e">
        <f>+VLOOKUP(A84,'2023'!#REF!,29,0)</f>
        <v>#REF!</v>
      </c>
      <c r="E84" t="e">
        <f t="shared" si="2"/>
        <v>#REF!</v>
      </c>
      <c r="F84">
        <v>8</v>
      </c>
      <c r="H84" t="b">
        <f t="shared" si="3"/>
        <v>0</v>
      </c>
      <c r="I84" t="s">
        <v>57</v>
      </c>
      <c r="J84" t="s">
        <v>18</v>
      </c>
      <c r="K84" t="s">
        <v>19</v>
      </c>
      <c r="L84" t="s">
        <v>20</v>
      </c>
      <c r="M84" t="s">
        <v>273</v>
      </c>
      <c r="N84" t="s">
        <v>274</v>
      </c>
      <c r="O84" t="s">
        <v>59</v>
      </c>
      <c r="P84" t="s">
        <v>60</v>
      </c>
      <c r="Q84" t="s">
        <v>275</v>
      </c>
      <c r="R84" t="s">
        <v>276</v>
      </c>
      <c r="S84" t="s">
        <v>46</v>
      </c>
      <c r="T84" s="8" t="s">
        <v>47</v>
      </c>
      <c r="U84" t="s">
        <v>33</v>
      </c>
    </row>
    <row r="85" spans="1:21" x14ac:dyDescent="0.25">
      <c r="A85">
        <v>83</v>
      </c>
      <c r="B85">
        <v>44000000</v>
      </c>
      <c r="C85">
        <v>5500000</v>
      </c>
      <c r="D85" t="e">
        <f>+VLOOKUP(A85,'2023'!#REF!,29,0)</f>
        <v>#REF!</v>
      </c>
      <c r="E85" t="e">
        <f t="shared" si="2"/>
        <v>#REF!</v>
      </c>
      <c r="F85">
        <v>8</v>
      </c>
      <c r="H85" t="b">
        <f t="shared" si="3"/>
        <v>0</v>
      </c>
      <c r="I85" t="s">
        <v>241</v>
      </c>
      <c r="J85" t="s">
        <v>18</v>
      </c>
      <c r="K85" t="s">
        <v>19</v>
      </c>
      <c r="L85" t="s">
        <v>20</v>
      </c>
      <c r="M85" t="s">
        <v>277</v>
      </c>
      <c r="N85" t="s">
        <v>278</v>
      </c>
      <c r="O85" t="s">
        <v>243</v>
      </c>
      <c r="P85" t="s">
        <v>244</v>
      </c>
      <c r="Q85" t="s">
        <v>279</v>
      </c>
      <c r="R85" t="s">
        <v>280</v>
      </c>
      <c r="S85" t="s">
        <v>46</v>
      </c>
      <c r="T85" s="8" t="s">
        <v>47</v>
      </c>
      <c r="U85" t="s">
        <v>29</v>
      </c>
    </row>
    <row r="86" spans="1:21" x14ac:dyDescent="0.25">
      <c r="A86">
        <v>84</v>
      </c>
      <c r="B86">
        <v>18400000</v>
      </c>
      <c r="C86">
        <v>2300000</v>
      </c>
      <c r="D86" t="e">
        <f>+VLOOKUP(A86,'2023'!#REF!,29,0)</f>
        <v>#REF!</v>
      </c>
      <c r="E86" t="e">
        <f t="shared" si="2"/>
        <v>#REF!</v>
      </c>
      <c r="F86">
        <v>8</v>
      </c>
      <c r="H86" t="b">
        <f t="shared" si="3"/>
        <v>0</v>
      </c>
      <c r="I86" t="s">
        <v>281</v>
      </c>
      <c r="J86" t="s">
        <v>18</v>
      </c>
      <c r="K86" t="s">
        <v>19</v>
      </c>
      <c r="L86" t="s">
        <v>20</v>
      </c>
      <c r="M86" t="s">
        <v>282</v>
      </c>
      <c r="N86" t="s">
        <v>283</v>
      </c>
      <c r="O86" t="s">
        <v>284</v>
      </c>
      <c r="P86" t="s">
        <v>285</v>
      </c>
      <c r="Q86" t="s">
        <v>286</v>
      </c>
      <c r="R86" t="s">
        <v>287</v>
      </c>
      <c r="S86" t="s">
        <v>27</v>
      </c>
      <c r="T86" s="8" t="s">
        <v>28</v>
      </c>
      <c r="U86" t="s">
        <v>33</v>
      </c>
    </row>
    <row r="87" spans="1:21" x14ac:dyDescent="0.25">
      <c r="A87">
        <v>85</v>
      </c>
      <c r="B87">
        <v>20800000</v>
      </c>
      <c r="C87">
        <v>2600000</v>
      </c>
      <c r="D87" t="e">
        <f>+VLOOKUP(A87,'2023'!#REF!,29,0)</f>
        <v>#REF!</v>
      </c>
      <c r="E87" t="e">
        <f t="shared" si="2"/>
        <v>#REF!</v>
      </c>
      <c r="F87">
        <v>8</v>
      </c>
      <c r="H87" t="b">
        <f t="shared" si="3"/>
        <v>0</v>
      </c>
      <c r="I87" t="s">
        <v>17</v>
      </c>
      <c r="J87" t="s">
        <v>18</v>
      </c>
      <c r="K87" t="s">
        <v>19</v>
      </c>
      <c r="L87" t="s">
        <v>20</v>
      </c>
      <c r="M87" t="s">
        <v>288</v>
      </c>
      <c r="N87" t="s">
        <v>22</v>
      </c>
      <c r="O87" t="s">
        <v>23</v>
      </c>
      <c r="P87" t="s">
        <v>24</v>
      </c>
      <c r="Q87" t="s">
        <v>289</v>
      </c>
      <c r="R87" t="s">
        <v>290</v>
      </c>
      <c r="S87" t="s">
        <v>27</v>
      </c>
      <c r="T87" s="8" t="s">
        <v>28</v>
      </c>
      <c r="U87" t="s">
        <v>29</v>
      </c>
    </row>
    <row r="88" spans="1:21" x14ac:dyDescent="0.25">
      <c r="A88">
        <v>86</v>
      </c>
      <c r="B88">
        <v>18400000</v>
      </c>
      <c r="C88">
        <v>2300000</v>
      </c>
      <c r="D88" t="e">
        <f>+VLOOKUP(A88,'2023'!#REF!,29,0)</f>
        <v>#REF!</v>
      </c>
      <c r="E88" t="e">
        <f t="shared" si="2"/>
        <v>#REF!</v>
      </c>
      <c r="F88">
        <v>8</v>
      </c>
      <c r="H88" t="b">
        <f t="shared" si="3"/>
        <v>0</v>
      </c>
      <c r="I88" t="s">
        <v>291</v>
      </c>
      <c r="J88" t="s">
        <v>18</v>
      </c>
      <c r="K88" t="s">
        <v>19</v>
      </c>
      <c r="L88" t="s">
        <v>20</v>
      </c>
      <c r="M88" t="s">
        <v>292</v>
      </c>
      <c r="N88" t="s">
        <v>22</v>
      </c>
      <c r="O88" t="s">
        <v>293</v>
      </c>
      <c r="P88" t="s">
        <v>294</v>
      </c>
      <c r="Q88" t="s">
        <v>134</v>
      </c>
      <c r="R88" t="s">
        <v>134</v>
      </c>
      <c r="S88" t="s">
        <v>27</v>
      </c>
      <c r="T88" s="8" t="s">
        <v>28</v>
      </c>
      <c r="U88" t="s">
        <v>33</v>
      </c>
    </row>
    <row r="89" spans="1:21" x14ac:dyDescent="0.25">
      <c r="A89">
        <v>87</v>
      </c>
      <c r="B89">
        <v>40000000</v>
      </c>
      <c r="C89">
        <v>5000000</v>
      </c>
      <c r="D89" t="e">
        <f>+VLOOKUP(A89,'2023'!#REF!,29,0)</f>
        <v>#REF!</v>
      </c>
      <c r="E89" t="e">
        <f t="shared" si="2"/>
        <v>#REF!</v>
      </c>
      <c r="F89">
        <v>8</v>
      </c>
      <c r="H89" t="b">
        <f t="shared" si="3"/>
        <v>0</v>
      </c>
      <c r="I89" t="s">
        <v>17</v>
      </c>
      <c r="J89" t="s">
        <v>18</v>
      </c>
      <c r="K89" t="s">
        <v>19</v>
      </c>
      <c r="L89" t="s">
        <v>20</v>
      </c>
      <c r="M89" t="s">
        <v>295</v>
      </c>
      <c r="N89" t="s">
        <v>22</v>
      </c>
      <c r="O89" t="s">
        <v>23</v>
      </c>
      <c r="P89" t="s">
        <v>24</v>
      </c>
      <c r="Q89" t="s">
        <v>296</v>
      </c>
      <c r="R89" t="s">
        <v>297</v>
      </c>
      <c r="S89" t="s">
        <v>46</v>
      </c>
      <c r="T89" s="8" t="s">
        <v>47</v>
      </c>
      <c r="U89" t="s">
        <v>29</v>
      </c>
    </row>
    <row r="90" spans="1:21" x14ac:dyDescent="0.25">
      <c r="A90">
        <v>88</v>
      </c>
      <c r="B90">
        <v>18400000</v>
      </c>
      <c r="C90">
        <v>2300000</v>
      </c>
      <c r="D90" t="e">
        <f>+VLOOKUP(A90,'2023'!#REF!,29,0)</f>
        <v>#REF!</v>
      </c>
      <c r="E90" t="e">
        <f t="shared" si="2"/>
        <v>#REF!</v>
      </c>
      <c r="F90">
        <v>8</v>
      </c>
      <c r="H90" t="b">
        <f t="shared" si="3"/>
        <v>0</v>
      </c>
      <c r="I90" t="s">
        <v>235</v>
      </c>
      <c r="J90" t="s">
        <v>18</v>
      </c>
      <c r="K90" t="s">
        <v>19</v>
      </c>
      <c r="L90" t="s">
        <v>20</v>
      </c>
      <c r="M90" t="s">
        <v>298</v>
      </c>
      <c r="N90" t="s">
        <v>22</v>
      </c>
      <c r="O90" t="s">
        <v>237</v>
      </c>
      <c r="P90" t="s">
        <v>238</v>
      </c>
      <c r="Q90" t="s">
        <v>134</v>
      </c>
      <c r="R90" t="s">
        <v>134</v>
      </c>
      <c r="S90" t="s">
        <v>27</v>
      </c>
      <c r="T90" s="8" t="s">
        <v>28</v>
      </c>
      <c r="U90" t="s">
        <v>29</v>
      </c>
    </row>
    <row r="91" spans="1:21" x14ac:dyDescent="0.25">
      <c r="A91">
        <v>89</v>
      </c>
      <c r="B91">
        <v>36160000</v>
      </c>
      <c r="C91">
        <v>4520000</v>
      </c>
      <c r="D91" t="e">
        <f>+VLOOKUP(A91,'2023'!#REF!,29,0)</f>
        <v>#REF!</v>
      </c>
      <c r="E91" t="e">
        <f t="shared" si="2"/>
        <v>#REF!</v>
      </c>
      <c r="F91">
        <v>8</v>
      </c>
      <c r="H91" t="b">
        <f t="shared" si="3"/>
        <v>0</v>
      </c>
      <c r="I91" t="s">
        <v>299</v>
      </c>
      <c r="J91" t="s">
        <v>18</v>
      </c>
      <c r="K91" t="s">
        <v>19</v>
      </c>
      <c r="L91" t="s">
        <v>20</v>
      </c>
      <c r="M91" t="s">
        <v>300</v>
      </c>
      <c r="N91" t="s">
        <v>22</v>
      </c>
      <c r="O91" t="s">
        <v>301</v>
      </c>
      <c r="P91" t="s">
        <v>302</v>
      </c>
      <c r="Q91" t="s">
        <v>134</v>
      </c>
      <c r="R91" t="s">
        <v>134</v>
      </c>
      <c r="S91" t="s">
        <v>46</v>
      </c>
      <c r="T91" s="8" t="s">
        <v>47</v>
      </c>
      <c r="U91" t="s">
        <v>33</v>
      </c>
    </row>
    <row r="92" spans="1:21" x14ac:dyDescent="0.25">
      <c r="A92">
        <v>90</v>
      </c>
      <c r="B92">
        <v>18400000</v>
      </c>
      <c r="C92">
        <v>2300000</v>
      </c>
      <c r="D92" t="e">
        <f>+VLOOKUP(A92,'2023'!#REF!,29,0)</f>
        <v>#REF!</v>
      </c>
      <c r="E92" t="e">
        <f t="shared" si="2"/>
        <v>#REF!</v>
      </c>
      <c r="F92">
        <v>8</v>
      </c>
      <c r="H92" t="b">
        <f t="shared" si="3"/>
        <v>0</v>
      </c>
      <c r="I92" t="s">
        <v>303</v>
      </c>
      <c r="J92" t="s">
        <v>18</v>
      </c>
      <c r="K92" t="s">
        <v>19</v>
      </c>
      <c r="L92" t="s">
        <v>20</v>
      </c>
      <c r="M92" t="s">
        <v>304</v>
      </c>
      <c r="N92" t="s">
        <v>22</v>
      </c>
      <c r="O92" t="s">
        <v>305</v>
      </c>
      <c r="P92" t="s">
        <v>306</v>
      </c>
      <c r="Q92" t="s">
        <v>134</v>
      </c>
      <c r="R92" t="s">
        <v>134</v>
      </c>
      <c r="S92" t="s">
        <v>27</v>
      </c>
      <c r="T92" s="8" t="s">
        <v>28</v>
      </c>
      <c r="U92" t="s">
        <v>29</v>
      </c>
    </row>
    <row r="93" spans="1:21" x14ac:dyDescent="0.25">
      <c r="A93">
        <v>91</v>
      </c>
      <c r="B93">
        <v>18400000</v>
      </c>
      <c r="C93">
        <v>2300000</v>
      </c>
      <c r="D93" t="e">
        <f>+VLOOKUP(A93,'2023'!#REF!,29,0)</f>
        <v>#REF!</v>
      </c>
      <c r="E93" t="e">
        <f t="shared" si="2"/>
        <v>#REF!</v>
      </c>
      <c r="F93">
        <v>8</v>
      </c>
      <c r="H93" t="b">
        <f t="shared" si="3"/>
        <v>0</v>
      </c>
      <c r="I93" t="s">
        <v>66</v>
      </c>
      <c r="J93" t="s">
        <v>18</v>
      </c>
      <c r="K93" t="s">
        <v>19</v>
      </c>
      <c r="L93" t="s">
        <v>20</v>
      </c>
      <c r="M93" t="s">
        <v>307</v>
      </c>
      <c r="N93" t="s">
        <v>22</v>
      </c>
      <c r="O93" t="s">
        <v>68</v>
      </c>
      <c r="P93" t="s">
        <v>69</v>
      </c>
      <c r="Q93" t="s">
        <v>134</v>
      </c>
      <c r="R93" t="s">
        <v>134</v>
      </c>
      <c r="S93" t="s">
        <v>27</v>
      </c>
      <c r="T93" s="8" t="s">
        <v>40</v>
      </c>
      <c r="U93" t="s">
        <v>33</v>
      </c>
    </row>
    <row r="94" spans="1:21" x14ac:dyDescent="0.25">
      <c r="A94">
        <v>92</v>
      </c>
      <c r="B94">
        <v>44000000</v>
      </c>
      <c r="C94">
        <v>5500000</v>
      </c>
      <c r="D94" t="e">
        <f>+VLOOKUP(A94,'2023'!#REF!,29,0)</f>
        <v>#REF!</v>
      </c>
      <c r="E94" t="e">
        <f t="shared" si="2"/>
        <v>#REF!</v>
      </c>
      <c r="F94">
        <v>8</v>
      </c>
      <c r="H94" t="b">
        <f t="shared" si="3"/>
        <v>0</v>
      </c>
      <c r="I94" t="s">
        <v>66</v>
      </c>
      <c r="J94" t="s">
        <v>18</v>
      </c>
      <c r="K94" t="s">
        <v>19</v>
      </c>
      <c r="L94" t="s">
        <v>20</v>
      </c>
      <c r="M94" t="s">
        <v>308</v>
      </c>
      <c r="N94" t="s">
        <v>309</v>
      </c>
      <c r="O94" t="s">
        <v>68</v>
      </c>
      <c r="P94" t="s">
        <v>69</v>
      </c>
      <c r="Q94" t="s">
        <v>310</v>
      </c>
      <c r="R94" t="s">
        <v>311</v>
      </c>
      <c r="S94" t="s">
        <v>46</v>
      </c>
      <c r="T94" s="8" t="s">
        <v>47</v>
      </c>
      <c r="U94" t="s">
        <v>33</v>
      </c>
    </row>
    <row r="95" spans="1:21" x14ac:dyDescent="0.25">
      <c r="A95">
        <v>93</v>
      </c>
      <c r="B95">
        <v>36160000</v>
      </c>
      <c r="C95">
        <v>4520000</v>
      </c>
      <c r="D95" t="e">
        <f>+VLOOKUP(A95,'2023'!#REF!,29,0)</f>
        <v>#REF!</v>
      </c>
      <c r="E95" t="e">
        <f t="shared" si="2"/>
        <v>#REF!</v>
      </c>
      <c r="F95">
        <v>8</v>
      </c>
      <c r="H95" t="b">
        <f t="shared" si="3"/>
        <v>0</v>
      </c>
      <c r="I95" t="s">
        <v>267</v>
      </c>
      <c r="J95" t="s">
        <v>18</v>
      </c>
      <c r="K95" t="s">
        <v>19</v>
      </c>
      <c r="L95" t="s">
        <v>20</v>
      </c>
      <c r="M95" t="s">
        <v>312</v>
      </c>
      <c r="N95" t="s">
        <v>22</v>
      </c>
      <c r="O95" t="s">
        <v>269</v>
      </c>
      <c r="P95" t="s">
        <v>270</v>
      </c>
      <c r="Q95" t="s">
        <v>134</v>
      </c>
      <c r="R95" t="s">
        <v>134</v>
      </c>
      <c r="S95" t="s">
        <v>46</v>
      </c>
      <c r="T95" s="8" t="s">
        <v>47</v>
      </c>
      <c r="U95" t="s">
        <v>29</v>
      </c>
    </row>
    <row r="96" spans="1:21" x14ac:dyDescent="0.25">
      <c r="A96">
        <v>94</v>
      </c>
      <c r="B96">
        <v>20800000</v>
      </c>
      <c r="C96">
        <v>2600000</v>
      </c>
      <c r="D96" t="e">
        <f>+VLOOKUP(A96,'2023'!#REF!,29,0)</f>
        <v>#REF!</v>
      </c>
      <c r="E96" t="e">
        <f t="shared" si="2"/>
        <v>#REF!</v>
      </c>
      <c r="F96">
        <v>8</v>
      </c>
      <c r="H96" t="b">
        <f t="shared" si="3"/>
        <v>0</v>
      </c>
      <c r="I96" t="s">
        <v>17</v>
      </c>
      <c r="J96" t="s">
        <v>18</v>
      </c>
      <c r="K96" t="s">
        <v>19</v>
      </c>
      <c r="L96" t="s">
        <v>20</v>
      </c>
      <c r="M96" t="s">
        <v>313</v>
      </c>
      <c r="N96" t="s">
        <v>22</v>
      </c>
      <c r="O96" t="s">
        <v>23</v>
      </c>
      <c r="P96" t="s">
        <v>24</v>
      </c>
      <c r="Q96" t="s">
        <v>289</v>
      </c>
      <c r="R96" t="s">
        <v>314</v>
      </c>
      <c r="S96" t="s">
        <v>27</v>
      </c>
      <c r="T96" s="8" t="s">
        <v>28</v>
      </c>
      <c r="U96" t="s">
        <v>29</v>
      </c>
    </row>
    <row r="97" spans="1:21" x14ac:dyDescent="0.25">
      <c r="A97">
        <v>95</v>
      </c>
      <c r="B97">
        <v>18400000</v>
      </c>
      <c r="C97">
        <v>2300000</v>
      </c>
      <c r="D97" t="e">
        <f>+VLOOKUP(A97,'2023'!#REF!,29,0)</f>
        <v>#REF!</v>
      </c>
      <c r="E97" t="e">
        <f t="shared" si="2"/>
        <v>#REF!</v>
      </c>
      <c r="F97">
        <v>8</v>
      </c>
      <c r="H97" t="b">
        <f t="shared" si="3"/>
        <v>0</v>
      </c>
      <c r="I97" t="s">
        <v>17</v>
      </c>
      <c r="J97" t="s">
        <v>18</v>
      </c>
      <c r="K97" t="s">
        <v>19</v>
      </c>
      <c r="L97" t="s">
        <v>20</v>
      </c>
      <c r="M97" t="s">
        <v>315</v>
      </c>
      <c r="N97" t="s">
        <v>22</v>
      </c>
      <c r="O97" t="s">
        <v>23</v>
      </c>
      <c r="P97" t="s">
        <v>24</v>
      </c>
      <c r="Q97" t="s">
        <v>25</v>
      </c>
      <c r="R97" t="s">
        <v>316</v>
      </c>
      <c r="S97" t="s">
        <v>27</v>
      </c>
      <c r="T97" s="8" t="s">
        <v>47</v>
      </c>
      <c r="U97" t="s">
        <v>29</v>
      </c>
    </row>
    <row r="98" spans="1:21" x14ac:dyDescent="0.25">
      <c r="A98">
        <v>96</v>
      </c>
      <c r="B98">
        <v>36160000</v>
      </c>
      <c r="C98">
        <v>4520000</v>
      </c>
      <c r="D98" t="e">
        <f>+VLOOKUP(A98,'2023'!#REF!,29,0)</f>
        <v>#REF!</v>
      </c>
      <c r="E98" t="e">
        <f t="shared" si="2"/>
        <v>#REF!</v>
      </c>
      <c r="F98">
        <v>8</v>
      </c>
      <c r="G98" t="e">
        <f>+VLOOKUP(A98,'2023'!#REF!,21,0)</f>
        <v>#REF!</v>
      </c>
      <c r="H98" t="e">
        <f t="shared" si="3"/>
        <v>#REF!</v>
      </c>
      <c r="I98" t="s">
        <v>251</v>
      </c>
      <c r="J98" t="s">
        <v>18</v>
      </c>
      <c r="K98" t="s">
        <v>19</v>
      </c>
      <c r="L98" t="s">
        <v>20</v>
      </c>
      <c r="M98" t="s">
        <v>317</v>
      </c>
      <c r="N98" t="s">
        <v>22</v>
      </c>
      <c r="O98" t="s">
        <v>253</v>
      </c>
      <c r="P98" t="s">
        <v>254</v>
      </c>
      <c r="Q98" t="s">
        <v>318</v>
      </c>
      <c r="R98" t="s">
        <v>319</v>
      </c>
      <c r="S98" t="s">
        <v>46</v>
      </c>
      <c r="T98" s="8" t="s">
        <v>47</v>
      </c>
      <c r="U98" t="s">
        <v>33</v>
      </c>
    </row>
    <row r="99" spans="1:21" x14ac:dyDescent="0.25">
      <c r="A99">
        <v>97</v>
      </c>
      <c r="B99">
        <v>36160000</v>
      </c>
      <c r="C99">
        <v>4520000</v>
      </c>
      <c r="D99" t="e">
        <f>+VLOOKUP(A99,'2023'!#REF!,29,0)</f>
        <v>#REF!</v>
      </c>
      <c r="E99" t="e">
        <f t="shared" si="2"/>
        <v>#REF!</v>
      </c>
      <c r="F99">
        <v>8</v>
      </c>
      <c r="G99" t="e">
        <f>+VLOOKUP(A99,'2023'!#REF!,21,0)</f>
        <v>#REF!</v>
      </c>
      <c r="H99" t="e">
        <f t="shared" si="3"/>
        <v>#REF!</v>
      </c>
      <c r="I99" t="s">
        <v>48</v>
      </c>
      <c r="J99" t="s">
        <v>18</v>
      </c>
      <c r="K99" t="s">
        <v>19</v>
      </c>
      <c r="L99" t="s">
        <v>20</v>
      </c>
      <c r="M99" t="s">
        <v>320</v>
      </c>
      <c r="N99" t="s">
        <v>321</v>
      </c>
      <c r="O99" t="s">
        <v>50</v>
      </c>
      <c r="P99" t="s">
        <v>51</v>
      </c>
      <c r="Q99" t="s">
        <v>134</v>
      </c>
      <c r="R99" t="s">
        <v>134</v>
      </c>
      <c r="S99" t="s">
        <v>46</v>
      </c>
      <c r="T99" s="8" t="s">
        <v>75</v>
      </c>
      <c r="U99" t="s">
        <v>29</v>
      </c>
    </row>
    <row r="100" spans="1:21" x14ac:dyDescent="0.25">
      <c r="A100">
        <v>98</v>
      </c>
      <c r="B100">
        <v>36160000</v>
      </c>
      <c r="C100">
        <v>4520000</v>
      </c>
      <c r="D100" t="e">
        <f>+VLOOKUP(A100,'2023'!#REF!,29,0)</f>
        <v>#REF!</v>
      </c>
      <c r="E100" t="e">
        <f t="shared" si="2"/>
        <v>#REF!</v>
      </c>
      <c r="F100">
        <v>8</v>
      </c>
      <c r="G100" t="e">
        <f>+VLOOKUP(A100,'2023'!#REF!,21,0)</f>
        <v>#REF!</v>
      </c>
      <c r="H100" t="e">
        <f t="shared" si="3"/>
        <v>#REF!</v>
      </c>
      <c r="I100" t="s">
        <v>48</v>
      </c>
      <c r="J100" t="s">
        <v>18</v>
      </c>
      <c r="K100" t="s">
        <v>19</v>
      </c>
      <c r="L100" t="s">
        <v>20</v>
      </c>
      <c r="M100" t="s">
        <v>322</v>
      </c>
      <c r="N100" t="s">
        <v>323</v>
      </c>
      <c r="O100" t="s">
        <v>50</v>
      </c>
      <c r="P100" t="s">
        <v>51</v>
      </c>
      <c r="Q100" t="s">
        <v>134</v>
      </c>
      <c r="R100" t="s">
        <v>134</v>
      </c>
      <c r="S100" t="s">
        <v>46</v>
      </c>
      <c r="T100" s="8" t="s">
        <v>47</v>
      </c>
      <c r="U100" t="s">
        <v>29</v>
      </c>
    </row>
    <row r="101" spans="1:21" x14ac:dyDescent="0.25">
      <c r="A101">
        <v>99</v>
      </c>
      <c r="B101">
        <v>36160000</v>
      </c>
      <c r="C101">
        <v>4520000</v>
      </c>
      <c r="D101" t="e">
        <f>+VLOOKUP(A101,'2023'!#REF!,29,0)</f>
        <v>#REF!</v>
      </c>
      <c r="E101" t="e">
        <f t="shared" si="2"/>
        <v>#REF!</v>
      </c>
      <c r="F101">
        <v>8</v>
      </c>
      <c r="G101" t="e">
        <f>+VLOOKUP(A101,'2023'!#REF!,21,0)</f>
        <v>#REF!</v>
      </c>
      <c r="H101" t="e">
        <f t="shared" si="3"/>
        <v>#REF!</v>
      </c>
      <c r="I101" t="s">
        <v>48</v>
      </c>
      <c r="J101" t="s">
        <v>18</v>
      </c>
      <c r="K101" t="s">
        <v>19</v>
      </c>
      <c r="L101" t="s">
        <v>20</v>
      </c>
      <c r="M101" t="s">
        <v>324</v>
      </c>
      <c r="N101" t="s">
        <v>22</v>
      </c>
      <c r="O101" t="s">
        <v>50</v>
      </c>
      <c r="P101" t="s">
        <v>51</v>
      </c>
      <c r="Q101" t="s">
        <v>134</v>
      </c>
      <c r="R101" t="s">
        <v>134</v>
      </c>
      <c r="S101" t="s">
        <v>46</v>
      </c>
      <c r="T101" s="8" t="s">
        <v>47</v>
      </c>
      <c r="U101" t="s">
        <v>29</v>
      </c>
    </row>
    <row r="102" spans="1:21" x14ac:dyDescent="0.25">
      <c r="A102">
        <v>100</v>
      </c>
      <c r="B102">
        <v>36160000</v>
      </c>
      <c r="C102">
        <v>4520000</v>
      </c>
      <c r="D102" t="e">
        <f>+VLOOKUP(A102,'2023'!#REF!,29,0)</f>
        <v>#REF!</v>
      </c>
      <c r="E102" t="e">
        <f t="shared" si="2"/>
        <v>#REF!</v>
      </c>
      <c r="F102">
        <v>8</v>
      </c>
      <c r="G102" t="e">
        <f>+VLOOKUP(A102,'2023'!#REF!,21,0)</f>
        <v>#REF!</v>
      </c>
      <c r="H102" t="e">
        <f t="shared" si="3"/>
        <v>#REF!</v>
      </c>
      <c r="I102" t="s">
        <v>48</v>
      </c>
      <c r="J102" t="s">
        <v>18</v>
      </c>
      <c r="K102" t="s">
        <v>19</v>
      </c>
      <c r="L102" t="s">
        <v>20</v>
      </c>
      <c r="M102" t="s">
        <v>325</v>
      </c>
      <c r="N102" t="s">
        <v>22</v>
      </c>
      <c r="O102" t="s">
        <v>50</v>
      </c>
      <c r="P102" t="s">
        <v>51</v>
      </c>
      <c r="Q102" t="s">
        <v>134</v>
      </c>
      <c r="R102" t="s">
        <v>134</v>
      </c>
      <c r="S102" t="s">
        <v>46</v>
      </c>
      <c r="T102" s="8" t="s">
        <v>28</v>
      </c>
      <c r="U102" t="s">
        <v>29</v>
      </c>
    </row>
    <row r="103" spans="1:21" x14ac:dyDescent="0.25">
      <c r="A103">
        <v>101</v>
      </c>
      <c r="B103">
        <v>36160000</v>
      </c>
      <c r="C103">
        <v>4520000</v>
      </c>
      <c r="D103" t="e">
        <f>+VLOOKUP(A103,'2023'!#REF!,29,0)</f>
        <v>#REF!</v>
      </c>
      <c r="E103" t="e">
        <f t="shared" si="2"/>
        <v>#REF!</v>
      </c>
      <c r="F103">
        <v>8</v>
      </c>
      <c r="G103" t="e">
        <f>+VLOOKUP(A103,'2023'!#REF!,21,0)</f>
        <v>#REF!</v>
      </c>
      <c r="H103" t="e">
        <f t="shared" si="3"/>
        <v>#REF!</v>
      </c>
      <c r="I103" t="s">
        <v>17</v>
      </c>
      <c r="J103" t="s">
        <v>18</v>
      </c>
      <c r="K103" t="s">
        <v>19</v>
      </c>
      <c r="L103" t="s">
        <v>20</v>
      </c>
      <c r="M103" t="s">
        <v>326</v>
      </c>
      <c r="N103" t="s">
        <v>327</v>
      </c>
      <c r="O103" t="s">
        <v>23</v>
      </c>
      <c r="P103" t="s">
        <v>24</v>
      </c>
      <c r="Q103" t="s">
        <v>134</v>
      </c>
      <c r="R103" t="s">
        <v>134</v>
      </c>
      <c r="S103" t="s">
        <v>46</v>
      </c>
      <c r="T103" s="8" t="s">
        <v>47</v>
      </c>
      <c r="U103" t="s">
        <v>33</v>
      </c>
    </row>
    <row r="104" spans="1:21" x14ac:dyDescent="0.25">
      <c r="A104">
        <v>102</v>
      </c>
      <c r="B104">
        <v>36160000</v>
      </c>
      <c r="C104">
        <v>4520000</v>
      </c>
      <c r="D104" t="e">
        <f>+VLOOKUP(A104,'2023'!#REF!,29,0)</f>
        <v>#REF!</v>
      </c>
      <c r="E104" t="e">
        <f t="shared" si="2"/>
        <v>#REF!</v>
      </c>
      <c r="F104">
        <v>8</v>
      </c>
      <c r="G104" t="e">
        <f>+VLOOKUP(A104,'2023'!#REF!,21,0)</f>
        <v>#REF!</v>
      </c>
      <c r="H104" t="e">
        <f t="shared" si="3"/>
        <v>#REF!</v>
      </c>
      <c r="I104" t="s">
        <v>17</v>
      </c>
      <c r="J104" t="s">
        <v>18</v>
      </c>
      <c r="K104" t="s">
        <v>19</v>
      </c>
      <c r="L104" t="s">
        <v>20</v>
      </c>
      <c r="M104" t="s">
        <v>328</v>
      </c>
      <c r="N104" t="s">
        <v>22</v>
      </c>
      <c r="O104" t="s">
        <v>23</v>
      </c>
      <c r="P104" t="s">
        <v>24</v>
      </c>
      <c r="Q104" t="s">
        <v>134</v>
      </c>
      <c r="R104" t="s">
        <v>134</v>
      </c>
      <c r="S104" t="s">
        <v>46</v>
      </c>
      <c r="T104" s="8" t="s">
        <v>47</v>
      </c>
      <c r="U104" t="s">
        <v>29</v>
      </c>
    </row>
    <row r="105" spans="1:21" x14ac:dyDescent="0.25">
      <c r="A105">
        <v>103</v>
      </c>
      <c r="B105">
        <v>36160000</v>
      </c>
      <c r="C105">
        <v>4520000</v>
      </c>
      <c r="D105" t="e">
        <f>+VLOOKUP(A105,'2023'!#REF!,29,0)</f>
        <v>#REF!</v>
      </c>
      <c r="E105" t="e">
        <f t="shared" si="2"/>
        <v>#REF!</v>
      </c>
      <c r="F105">
        <v>8</v>
      </c>
      <c r="G105" t="e">
        <f>+VLOOKUP(A105,'2023'!#REF!,21,0)</f>
        <v>#REF!</v>
      </c>
      <c r="H105" t="e">
        <f t="shared" si="3"/>
        <v>#REF!</v>
      </c>
      <c r="I105" t="s">
        <v>17</v>
      </c>
      <c r="J105" t="s">
        <v>18</v>
      </c>
      <c r="K105" t="s">
        <v>19</v>
      </c>
      <c r="L105" t="s">
        <v>20</v>
      </c>
      <c r="M105" t="s">
        <v>329</v>
      </c>
      <c r="N105" t="s">
        <v>22</v>
      </c>
      <c r="O105" t="s">
        <v>23</v>
      </c>
      <c r="P105" t="s">
        <v>24</v>
      </c>
      <c r="Q105" t="s">
        <v>330</v>
      </c>
      <c r="R105" t="s">
        <v>331</v>
      </c>
      <c r="S105" t="s">
        <v>46</v>
      </c>
      <c r="T105" s="8" t="s">
        <v>47</v>
      </c>
      <c r="U105" t="s">
        <v>29</v>
      </c>
    </row>
    <row r="106" spans="1:21" x14ac:dyDescent="0.25">
      <c r="A106">
        <v>104</v>
      </c>
      <c r="B106">
        <v>36160000</v>
      </c>
      <c r="C106">
        <v>4520000</v>
      </c>
      <c r="D106" t="e">
        <f>+VLOOKUP(A106,'2023'!#REF!,29,0)</f>
        <v>#REF!</v>
      </c>
      <c r="E106" t="e">
        <f t="shared" si="2"/>
        <v>#REF!</v>
      </c>
      <c r="F106">
        <v>8</v>
      </c>
      <c r="G106" t="e">
        <f>+VLOOKUP(A106,'2023'!#REF!,21,0)</f>
        <v>#REF!</v>
      </c>
      <c r="H106" t="e">
        <f t="shared" si="3"/>
        <v>#REF!</v>
      </c>
      <c r="I106" t="s">
        <v>17</v>
      </c>
      <c r="J106" t="s">
        <v>18</v>
      </c>
      <c r="K106" t="s">
        <v>19</v>
      </c>
      <c r="L106" t="s">
        <v>20</v>
      </c>
      <c r="M106" t="s">
        <v>332</v>
      </c>
      <c r="N106" t="s">
        <v>22</v>
      </c>
      <c r="O106" t="s">
        <v>23</v>
      </c>
      <c r="P106" t="s">
        <v>24</v>
      </c>
      <c r="Q106" t="s">
        <v>330</v>
      </c>
      <c r="R106" t="s">
        <v>333</v>
      </c>
      <c r="S106" t="s">
        <v>46</v>
      </c>
      <c r="T106" s="8" t="s">
        <v>47</v>
      </c>
      <c r="U106" t="s">
        <v>29</v>
      </c>
    </row>
    <row r="107" spans="1:21" x14ac:dyDescent="0.25">
      <c r="A107">
        <v>105</v>
      </c>
      <c r="B107">
        <v>44000000</v>
      </c>
      <c r="C107">
        <v>5500000</v>
      </c>
      <c r="D107" t="e">
        <f>+VLOOKUP(A107,'2023'!#REF!,29,0)</f>
        <v>#REF!</v>
      </c>
      <c r="E107" t="e">
        <f t="shared" si="2"/>
        <v>#REF!</v>
      </c>
      <c r="F107">
        <v>8</v>
      </c>
      <c r="G107" t="e">
        <f>+VLOOKUP(A107,'2023'!#REF!,21,0)</f>
        <v>#REF!</v>
      </c>
      <c r="H107" t="e">
        <f t="shared" si="3"/>
        <v>#REF!</v>
      </c>
      <c r="I107" t="s">
        <v>17</v>
      </c>
      <c r="J107" t="s">
        <v>18</v>
      </c>
      <c r="K107" t="s">
        <v>19</v>
      </c>
      <c r="L107" t="s">
        <v>20</v>
      </c>
      <c r="M107" t="s">
        <v>334</v>
      </c>
      <c r="N107" t="s">
        <v>22</v>
      </c>
      <c r="O107" t="s">
        <v>23</v>
      </c>
      <c r="P107" t="s">
        <v>24</v>
      </c>
      <c r="Q107" t="s">
        <v>134</v>
      </c>
      <c r="R107" t="s">
        <v>134</v>
      </c>
      <c r="S107" t="s">
        <v>46</v>
      </c>
      <c r="T107" s="8" t="s">
        <v>40</v>
      </c>
      <c r="U107" t="s">
        <v>29</v>
      </c>
    </row>
    <row r="108" spans="1:21" x14ac:dyDescent="0.25">
      <c r="A108">
        <v>107</v>
      </c>
      <c r="B108">
        <v>40000000</v>
      </c>
      <c r="C108">
        <v>5000000</v>
      </c>
      <c r="D108" t="e">
        <f>+VLOOKUP(A108,'2023'!#REF!,29,0)</f>
        <v>#REF!</v>
      </c>
      <c r="E108" t="e">
        <f t="shared" si="2"/>
        <v>#REF!</v>
      </c>
      <c r="F108">
        <v>8</v>
      </c>
      <c r="G108" t="e">
        <f>+VLOOKUP(A108,'2023'!#REF!,21,0)</f>
        <v>#REF!</v>
      </c>
      <c r="H108" t="e">
        <f t="shared" si="3"/>
        <v>#REF!</v>
      </c>
      <c r="I108" t="s">
        <v>241</v>
      </c>
      <c r="J108" t="s">
        <v>18</v>
      </c>
      <c r="K108" t="s">
        <v>19</v>
      </c>
      <c r="L108" t="s">
        <v>20</v>
      </c>
      <c r="M108" t="s">
        <v>335</v>
      </c>
      <c r="N108" t="s">
        <v>336</v>
      </c>
      <c r="O108" t="s">
        <v>243</v>
      </c>
      <c r="P108" t="s">
        <v>244</v>
      </c>
      <c r="Q108" t="s">
        <v>337</v>
      </c>
      <c r="R108" t="s">
        <v>338</v>
      </c>
      <c r="S108" t="s">
        <v>46</v>
      </c>
      <c r="T108" s="8" t="s">
        <v>132</v>
      </c>
      <c r="U108" t="s">
        <v>29</v>
      </c>
    </row>
    <row r="109" spans="1:21" x14ac:dyDescent="0.25">
      <c r="A109">
        <v>108</v>
      </c>
      <c r="B109">
        <v>36160000</v>
      </c>
      <c r="C109">
        <v>4520000</v>
      </c>
      <c r="D109" t="e">
        <f>+VLOOKUP(A109,'2023'!#REF!,29,0)</f>
        <v>#REF!</v>
      </c>
      <c r="E109" t="e">
        <f t="shared" si="2"/>
        <v>#REF!</v>
      </c>
      <c r="F109">
        <v>8</v>
      </c>
      <c r="G109" t="e">
        <f>+VLOOKUP(A109,'2023'!#REF!,21,0)</f>
        <v>#REF!</v>
      </c>
      <c r="H109" t="e">
        <f t="shared" si="3"/>
        <v>#REF!</v>
      </c>
      <c r="I109" t="s">
        <v>17</v>
      </c>
      <c r="J109" t="s">
        <v>18</v>
      </c>
      <c r="K109" t="s">
        <v>19</v>
      </c>
      <c r="L109" t="s">
        <v>20</v>
      </c>
      <c r="M109" t="s">
        <v>339</v>
      </c>
      <c r="N109" t="s">
        <v>22</v>
      </c>
      <c r="O109" t="s">
        <v>23</v>
      </c>
      <c r="P109" t="s">
        <v>24</v>
      </c>
      <c r="Q109" t="s">
        <v>340</v>
      </c>
      <c r="R109" t="s">
        <v>341</v>
      </c>
      <c r="S109" t="s">
        <v>46</v>
      </c>
      <c r="T109" s="8" t="s">
        <v>47</v>
      </c>
      <c r="U109" t="s">
        <v>29</v>
      </c>
    </row>
    <row r="110" spans="1:21" x14ac:dyDescent="0.25">
      <c r="A110">
        <v>109</v>
      </c>
      <c r="B110">
        <v>36160000</v>
      </c>
      <c r="C110">
        <v>4520000</v>
      </c>
      <c r="D110" t="e">
        <f>+VLOOKUP(A110,'2023'!#REF!,29,0)</f>
        <v>#REF!</v>
      </c>
      <c r="E110" t="e">
        <f t="shared" si="2"/>
        <v>#REF!</v>
      </c>
      <c r="F110">
        <v>8</v>
      </c>
      <c r="G110" t="e">
        <f>+VLOOKUP(A110,'2023'!#REF!,21,0)</f>
        <v>#REF!</v>
      </c>
      <c r="H110" t="e">
        <f t="shared" si="3"/>
        <v>#REF!</v>
      </c>
      <c r="I110" t="s">
        <v>291</v>
      </c>
      <c r="J110" t="s">
        <v>18</v>
      </c>
      <c r="K110" t="s">
        <v>19</v>
      </c>
      <c r="L110" t="s">
        <v>20</v>
      </c>
      <c r="M110" t="s">
        <v>342</v>
      </c>
      <c r="N110" t="s">
        <v>22</v>
      </c>
      <c r="O110" t="s">
        <v>293</v>
      </c>
      <c r="P110" t="s">
        <v>294</v>
      </c>
      <c r="Q110" t="s">
        <v>343</v>
      </c>
      <c r="R110" t="s">
        <v>344</v>
      </c>
      <c r="S110" t="s">
        <v>46</v>
      </c>
      <c r="T110" s="8" t="s">
        <v>47</v>
      </c>
      <c r="U110" t="s">
        <v>29</v>
      </c>
    </row>
    <row r="111" spans="1:21" x14ac:dyDescent="0.25">
      <c r="A111">
        <v>110</v>
      </c>
      <c r="B111">
        <v>36160000</v>
      </c>
      <c r="C111">
        <v>4520000</v>
      </c>
      <c r="D111" t="e">
        <f>+VLOOKUP(A111,'2023'!#REF!,29,0)</f>
        <v>#REF!</v>
      </c>
      <c r="E111" t="e">
        <f t="shared" si="2"/>
        <v>#REF!</v>
      </c>
      <c r="F111">
        <v>8</v>
      </c>
      <c r="G111" t="e">
        <f>+VLOOKUP(A111,'2023'!#REF!,21,0)</f>
        <v>#REF!</v>
      </c>
      <c r="H111" t="e">
        <f t="shared" si="3"/>
        <v>#REF!</v>
      </c>
      <c r="I111" t="s">
        <v>291</v>
      </c>
      <c r="J111" t="s">
        <v>18</v>
      </c>
      <c r="K111" t="s">
        <v>19</v>
      </c>
      <c r="L111" t="s">
        <v>20</v>
      </c>
      <c r="M111" t="s">
        <v>345</v>
      </c>
      <c r="N111" t="s">
        <v>22</v>
      </c>
      <c r="O111" t="s">
        <v>293</v>
      </c>
      <c r="P111" t="s">
        <v>294</v>
      </c>
      <c r="Q111" t="s">
        <v>346</v>
      </c>
      <c r="R111" t="s">
        <v>347</v>
      </c>
      <c r="S111" t="s">
        <v>46</v>
      </c>
      <c r="T111" s="8" t="s">
        <v>47</v>
      </c>
      <c r="U111" t="s">
        <v>29</v>
      </c>
    </row>
    <row r="112" spans="1:21" x14ac:dyDescent="0.25">
      <c r="A112">
        <v>111</v>
      </c>
      <c r="B112">
        <v>52800000</v>
      </c>
      <c r="C112">
        <v>6600000</v>
      </c>
      <c r="D112" t="e">
        <f>+VLOOKUP(A112,'2023'!#REF!,29,0)</f>
        <v>#REF!</v>
      </c>
      <c r="E112" t="e">
        <f t="shared" si="2"/>
        <v>#REF!</v>
      </c>
      <c r="F112">
        <v>8</v>
      </c>
      <c r="G112" t="e">
        <f>+VLOOKUP(A112,'2023'!#REF!,21,0)</f>
        <v>#REF!</v>
      </c>
      <c r="H112" t="e">
        <f t="shared" si="3"/>
        <v>#REF!</v>
      </c>
      <c r="I112" t="s">
        <v>17</v>
      </c>
      <c r="J112" t="s">
        <v>18</v>
      </c>
      <c r="K112" t="s">
        <v>19</v>
      </c>
      <c r="L112" t="s">
        <v>20</v>
      </c>
      <c r="M112" t="s">
        <v>348</v>
      </c>
      <c r="N112" t="s">
        <v>22</v>
      </c>
      <c r="O112" t="s">
        <v>23</v>
      </c>
      <c r="P112" t="s">
        <v>24</v>
      </c>
      <c r="Q112" t="s">
        <v>349</v>
      </c>
      <c r="R112" t="s">
        <v>350</v>
      </c>
      <c r="S112" t="s">
        <v>46</v>
      </c>
      <c r="T112" s="8" t="s">
        <v>47</v>
      </c>
      <c r="U112" t="s">
        <v>33</v>
      </c>
    </row>
    <row r="113" spans="1:21" x14ac:dyDescent="0.25">
      <c r="A113">
        <v>112</v>
      </c>
      <c r="B113">
        <v>22400000</v>
      </c>
      <c r="C113">
        <v>2800000</v>
      </c>
      <c r="D113" t="e">
        <f>+VLOOKUP(A113,'2023'!#REF!,29,0)</f>
        <v>#REF!</v>
      </c>
      <c r="E113" t="e">
        <f t="shared" si="2"/>
        <v>#REF!</v>
      </c>
      <c r="F113">
        <v>8</v>
      </c>
      <c r="G113" t="e">
        <f>+VLOOKUP(A113,'2023'!#REF!,21,0)</f>
        <v>#REF!</v>
      </c>
      <c r="H113" t="e">
        <f t="shared" si="3"/>
        <v>#REF!</v>
      </c>
      <c r="I113" t="s">
        <v>251</v>
      </c>
      <c r="J113" t="s">
        <v>18</v>
      </c>
      <c r="K113" t="s">
        <v>19</v>
      </c>
      <c r="L113" t="s">
        <v>20</v>
      </c>
      <c r="M113" t="s">
        <v>351</v>
      </c>
      <c r="N113" t="s">
        <v>22</v>
      </c>
      <c r="O113" t="s">
        <v>253</v>
      </c>
      <c r="P113" t="s">
        <v>254</v>
      </c>
      <c r="Q113" t="s">
        <v>352</v>
      </c>
      <c r="R113" t="s">
        <v>353</v>
      </c>
      <c r="S113" t="s">
        <v>27</v>
      </c>
      <c r="T113" s="8" t="s">
        <v>40</v>
      </c>
      <c r="U113" t="s">
        <v>29</v>
      </c>
    </row>
    <row r="114" spans="1:21" x14ac:dyDescent="0.25">
      <c r="A114">
        <v>113</v>
      </c>
      <c r="B114">
        <v>36160000</v>
      </c>
      <c r="C114">
        <v>4520000</v>
      </c>
      <c r="D114" t="e">
        <f>+VLOOKUP(A114,'2023'!#REF!,29,0)</f>
        <v>#REF!</v>
      </c>
      <c r="E114" t="e">
        <f t="shared" si="2"/>
        <v>#REF!</v>
      </c>
      <c r="F114">
        <v>8</v>
      </c>
      <c r="G114" t="e">
        <f>+VLOOKUP(A114,'2023'!#REF!,21,0)</f>
        <v>#REF!</v>
      </c>
      <c r="H114" t="e">
        <f t="shared" si="3"/>
        <v>#REF!</v>
      </c>
      <c r="I114" t="s">
        <v>57</v>
      </c>
      <c r="J114" t="s">
        <v>18</v>
      </c>
      <c r="K114" t="s">
        <v>19</v>
      </c>
      <c r="L114" t="s">
        <v>20</v>
      </c>
      <c r="M114" t="s">
        <v>354</v>
      </c>
      <c r="N114" t="s">
        <v>22</v>
      </c>
      <c r="O114" t="s">
        <v>59</v>
      </c>
      <c r="P114" t="s">
        <v>60</v>
      </c>
      <c r="Q114" t="s">
        <v>134</v>
      </c>
      <c r="R114" t="s">
        <v>134</v>
      </c>
      <c r="S114" t="s">
        <v>46</v>
      </c>
      <c r="T114" s="8" t="s">
        <v>47</v>
      </c>
      <c r="U114" t="s">
        <v>33</v>
      </c>
    </row>
    <row r="115" spans="1:21" x14ac:dyDescent="0.25">
      <c r="A115">
        <v>114</v>
      </c>
      <c r="B115">
        <v>18400000</v>
      </c>
      <c r="C115">
        <v>2300000</v>
      </c>
      <c r="D115" t="e">
        <f>+VLOOKUP(A115,'2023'!#REF!,29,0)</f>
        <v>#REF!</v>
      </c>
      <c r="E115" t="e">
        <f t="shared" si="2"/>
        <v>#REF!</v>
      </c>
      <c r="F115">
        <v>8</v>
      </c>
      <c r="G115" t="e">
        <f>+VLOOKUP(A115,'2023'!#REF!,21,0)</f>
        <v>#REF!</v>
      </c>
      <c r="H115" t="e">
        <f t="shared" si="3"/>
        <v>#REF!</v>
      </c>
      <c r="I115" t="s">
        <v>57</v>
      </c>
      <c r="J115" t="s">
        <v>18</v>
      </c>
      <c r="K115" t="s">
        <v>19</v>
      </c>
      <c r="L115" t="s">
        <v>20</v>
      </c>
      <c r="M115" t="s">
        <v>355</v>
      </c>
      <c r="N115" t="s">
        <v>22</v>
      </c>
      <c r="O115" t="s">
        <v>59</v>
      </c>
      <c r="P115" t="s">
        <v>60</v>
      </c>
      <c r="Q115" t="s">
        <v>134</v>
      </c>
      <c r="R115" t="s">
        <v>134</v>
      </c>
      <c r="S115" t="s">
        <v>27</v>
      </c>
      <c r="T115" s="8" t="s">
        <v>356</v>
      </c>
      <c r="U115" t="s">
        <v>29</v>
      </c>
    </row>
    <row r="116" spans="1:21" x14ac:dyDescent="0.25">
      <c r="A116">
        <v>115</v>
      </c>
      <c r="B116">
        <v>22400000</v>
      </c>
      <c r="C116">
        <v>2800000</v>
      </c>
      <c r="D116" t="e">
        <f>+VLOOKUP(A116,'2023'!#REF!,29,0)</f>
        <v>#REF!</v>
      </c>
      <c r="E116" t="e">
        <f t="shared" si="2"/>
        <v>#REF!</v>
      </c>
      <c r="F116">
        <v>8</v>
      </c>
      <c r="G116" t="e">
        <f>+VLOOKUP(A116,'2023'!#REF!,21,0)</f>
        <v>#REF!</v>
      </c>
      <c r="H116" t="e">
        <f t="shared" si="3"/>
        <v>#REF!</v>
      </c>
      <c r="I116" t="s">
        <v>57</v>
      </c>
      <c r="J116" t="s">
        <v>18</v>
      </c>
      <c r="K116" t="s">
        <v>19</v>
      </c>
      <c r="L116" t="s">
        <v>20</v>
      </c>
      <c r="M116" t="s">
        <v>357</v>
      </c>
      <c r="N116" t="s">
        <v>22</v>
      </c>
      <c r="O116" t="s">
        <v>59</v>
      </c>
      <c r="P116" t="s">
        <v>60</v>
      </c>
      <c r="Q116" t="s">
        <v>134</v>
      </c>
      <c r="R116" t="s">
        <v>134</v>
      </c>
      <c r="S116" t="s">
        <v>27</v>
      </c>
      <c r="T116" s="8" t="s">
        <v>47</v>
      </c>
      <c r="U116" t="s">
        <v>29</v>
      </c>
    </row>
    <row r="117" spans="1:21" x14ac:dyDescent="0.25">
      <c r="A117">
        <v>116</v>
      </c>
      <c r="B117">
        <v>36160000</v>
      </c>
      <c r="C117">
        <v>4520000</v>
      </c>
      <c r="D117" t="e">
        <f>+VLOOKUP(A117,'2023'!#REF!,29,0)</f>
        <v>#REF!</v>
      </c>
      <c r="E117" t="e">
        <f t="shared" si="2"/>
        <v>#REF!</v>
      </c>
      <c r="F117">
        <v>8</v>
      </c>
      <c r="G117" t="e">
        <f>+VLOOKUP(A117,'2023'!#REF!,21,0)</f>
        <v>#REF!</v>
      </c>
      <c r="H117" t="e">
        <f t="shared" si="3"/>
        <v>#REF!</v>
      </c>
      <c r="I117" t="s">
        <v>358</v>
      </c>
      <c r="J117" t="s">
        <v>18</v>
      </c>
      <c r="K117" t="s">
        <v>19</v>
      </c>
      <c r="L117" t="s">
        <v>20</v>
      </c>
      <c r="M117" t="s">
        <v>359</v>
      </c>
      <c r="N117" t="s">
        <v>22</v>
      </c>
      <c r="O117" t="s">
        <v>360</v>
      </c>
      <c r="P117" t="s">
        <v>361</v>
      </c>
      <c r="Q117" t="s">
        <v>134</v>
      </c>
      <c r="R117" t="s">
        <v>134</v>
      </c>
      <c r="S117" t="s">
        <v>46</v>
      </c>
      <c r="T117" s="8" t="s">
        <v>47</v>
      </c>
      <c r="U117" t="s">
        <v>29</v>
      </c>
    </row>
    <row r="118" spans="1:21" x14ac:dyDescent="0.25">
      <c r="A118">
        <v>117</v>
      </c>
      <c r="B118">
        <v>36160000</v>
      </c>
      <c r="C118">
        <v>4520000</v>
      </c>
      <c r="D118" t="e">
        <f>+VLOOKUP(A118,'2023'!#REF!,29,0)</f>
        <v>#REF!</v>
      </c>
      <c r="E118" t="e">
        <f t="shared" si="2"/>
        <v>#REF!</v>
      </c>
      <c r="F118">
        <v>8</v>
      </c>
      <c r="G118" t="e">
        <f>+VLOOKUP(A118,'2023'!#REF!,21,0)</f>
        <v>#REF!</v>
      </c>
      <c r="H118" t="e">
        <f t="shared" si="3"/>
        <v>#REF!</v>
      </c>
      <c r="I118" t="s">
        <v>362</v>
      </c>
      <c r="J118" t="s">
        <v>18</v>
      </c>
      <c r="K118" t="s">
        <v>19</v>
      </c>
      <c r="L118" t="s">
        <v>20</v>
      </c>
      <c r="M118" t="s">
        <v>363</v>
      </c>
      <c r="N118" t="s">
        <v>364</v>
      </c>
      <c r="O118" t="s">
        <v>365</v>
      </c>
      <c r="P118" t="s">
        <v>366</v>
      </c>
      <c r="Q118" t="s">
        <v>367</v>
      </c>
      <c r="R118" t="s">
        <v>368</v>
      </c>
      <c r="S118" t="s">
        <v>46</v>
      </c>
      <c r="T118" s="8" t="s">
        <v>75</v>
      </c>
      <c r="U118" t="s">
        <v>33</v>
      </c>
    </row>
    <row r="119" spans="1:21" x14ac:dyDescent="0.25">
      <c r="A119">
        <v>118</v>
      </c>
      <c r="B119">
        <v>18400000</v>
      </c>
      <c r="C119">
        <v>2300000</v>
      </c>
      <c r="D119" t="e">
        <f>+VLOOKUP(A119,'2023'!#REF!,29,0)</f>
        <v>#REF!</v>
      </c>
      <c r="E119" t="e">
        <f t="shared" si="2"/>
        <v>#REF!</v>
      </c>
      <c r="F119">
        <v>8</v>
      </c>
      <c r="G119" t="e">
        <f>+VLOOKUP(A119,'2023'!#REF!,21,0)</f>
        <v>#REF!</v>
      </c>
      <c r="H119" t="e">
        <f t="shared" si="3"/>
        <v>#REF!</v>
      </c>
      <c r="I119" t="s">
        <v>362</v>
      </c>
      <c r="J119" t="s">
        <v>18</v>
      </c>
      <c r="K119" t="s">
        <v>19</v>
      </c>
      <c r="L119" t="s">
        <v>20</v>
      </c>
      <c r="M119" t="s">
        <v>369</v>
      </c>
      <c r="N119" t="s">
        <v>22</v>
      </c>
      <c r="O119" t="s">
        <v>365</v>
      </c>
      <c r="P119" t="s">
        <v>366</v>
      </c>
      <c r="Q119" t="s">
        <v>134</v>
      </c>
      <c r="R119" t="s">
        <v>134</v>
      </c>
      <c r="S119" t="s">
        <v>27</v>
      </c>
      <c r="T119" s="8" t="s">
        <v>47</v>
      </c>
      <c r="U119" t="s">
        <v>29</v>
      </c>
    </row>
    <row r="120" spans="1:21" x14ac:dyDescent="0.25">
      <c r="A120">
        <v>119</v>
      </c>
      <c r="B120">
        <v>18400000</v>
      </c>
      <c r="C120">
        <v>2300000</v>
      </c>
      <c r="D120" t="e">
        <f>+VLOOKUP(A120,'2023'!#REF!,29,0)</f>
        <v>#REF!</v>
      </c>
      <c r="E120" t="e">
        <f t="shared" si="2"/>
        <v>#REF!</v>
      </c>
      <c r="F120">
        <v>8</v>
      </c>
      <c r="G120" t="e">
        <f>+VLOOKUP(A120,'2023'!#REF!,21,0)</f>
        <v>#REF!</v>
      </c>
      <c r="H120" t="e">
        <f t="shared" si="3"/>
        <v>#REF!</v>
      </c>
      <c r="I120" t="s">
        <v>241</v>
      </c>
      <c r="J120" t="s">
        <v>18</v>
      </c>
      <c r="K120" t="s">
        <v>19</v>
      </c>
      <c r="L120" t="s">
        <v>20</v>
      </c>
      <c r="M120" t="s">
        <v>370</v>
      </c>
      <c r="N120" t="s">
        <v>22</v>
      </c>
      <c r="O120" t="s">
        <v>243</v>
      </c>
      <c r="P120" t="s">
        <v>244</v>
      </c>
      <c r="Q120" t="s">
        <v>371</v>
      </c>
      <c r="R120" t="s">
        <v>372</v>
      </c>
      <c r="S120" t="s">
        <v>27</v>
      </c>
      <c r="T120" s="8" t="s">
        <v>356</v>
      </c>
      <c r="U120" t="s">
        <v>33</v>
      </c>
    </row>
    <row r="121" spans="1:21" x14ac:dyDescent="0.25">
      <c r="A121">
        <v>120</v>
      </c>
      <c r="B121">
        <v>14400000</v>
      </c>
      <c r="C121">
        <v>1800000</v>
      </c>
      <c r="D121" t="e">
        <f>+VLOOKUP(A121,'2023'!#REF!,29,0)</f>
        <v>#REF!</v>
      </c>
      <c r="E121" t="e">
        <f t="shared" si="2"/>
        <v>#REF!</v>
      </c>
      <c r="F121">
        <v>8</v>
      </c>
      <c r="G121" t="e">
        <f>+VLOOKUP(A121,'2023'!#REF!,21,0)</f>
        <v>#REF!</v>
      </c>
      <c r="H121" t="e">
        <f t="shared" si="3"/>
        <v>#REF!</v>
      </c>
      <c r="I121" t="s">
        <v>17</v>
      </c>
      <c r="J121" t="s">
        <v>18</v>
      </c>
      <c r="K121" t="s">
        <v>19</v>
      </c>
      <c r="L121" t="s">
        <v>20</v>
      </c>
      <c r="M121" t="s">
        <v>373</v>
      </c>
      <c r="N121" t="s">
        <v>22</v>
      </c>
      <c r="O121" t="s">
        <v>23</v>
      </c>
      <c r="P121" t="s">
        <v>24</v>
      </c>
      <c r="Q121" t="s">
        <v>374</v>
      </c>
      <c r="R121" t="s">
        <v>375</v>
      </c>
      <c r="S121" t="s">
        <v>27</v>
      </c>
      <c r="T121" s="8" t="s">
        <v>28</v>
      </c>
      <c r="U121" t="s">
        <v>33</v>
      </c>
    </row>
    <row r="122" spans="1:21" x14ac:dyDescent="0.25">
      <c r="A122">
        <v>121</v>
      </c>
      <c r="B122">
        <v>14400000</v>
      </c>
      <c r="C122">
        <v>1800000</v>
      </c>
      <c r="D122" t="e">
        <f>+VLOOKUP(A122,'2023'!#REF!,29,0)</f>
        <v>#REF!</v>
      </c>
      <c r="E122" t="e">
        <f t="shared" si="2"/>
        <v>#REF!</v>
      </c>
      <c r="F122">
        <v>8</v>
      </c>
      <c r="G122" t="e">
        <f>+VLOOKUP(A122,'2023'!#REF!,21,0)</f>
        <v>#REF!</v>
      </c>
      <c r="H122" t="e">
        <f t="shared" si="3"/>
        <v>#REF!</v>
      </c>
      <c r="I122" t="s">
        <v>362</v>
      </c>
      <c r="J122" t="s">
        <v>18</v>
      </c>
      <c r="K122" t="s">
        <v>19</v>
      </c>
      <c r="L122" t="s">
        <v>20</v>
      </c>
      <c r="M122" t="s">
        <v>376</v>
      </c>
      <c r="N122" t="s">
        <v>22</v>
      </c>
      <c r="O122" t="s">
        <v>365</v>
      </c>
      <c r="P122" t="s">
        <v>366</v>
      </c>
      <c r="Q122" t="s">
        <v>377</v>
      </c>
      <c r="R122" t="s">
        <v>378</v>
      </c>
      <c r="S122" t="s">
        <v>27</v>
      </c>
      <c r="T122" s="8" t="s">
        <v>40</v>
      </c>
      <c r="U122" t="s">
        <v>33</v>
      </c>
    </row>
    <row r="123" spans="1:21" x14ac:dyDescent="0.25">
      <c r="A123">
        <v>122</v>
      </c>
      <c r="B123">
        <v>36160000</v>
      </c>
      <c r="C123">
        <v>4520000</v>
      </c>
      <c r="D123" t="e">
        <f>+VLOOKUP(A123,'2023'!#REF!,29,0)</f>
        <v>#REF!</v>
      </c>
      <c r="E123" t="e">
        <f t="shared" si="2"/>
        <v>#REF!</v>
      </c>
      <c r="F123">
        <v>8</v>
      </c>
      <c r="G123" t="e">
        <f>+VLOOKUP(A123,'2023'!#REF!,21,0)</f>
        <v>#REF!</v>
      </c>
      <c r="H123" t="e">
        <f t="shared" si="3"/>
        <v>#REF!</v>
      </c>
      <c r="I123" t="s">
        <v>17</v>
      </c>
      <c r="J123" t="s">
        <v>18</v>
      </c>
      <c r="K123" t="s">
        <v>19</v>
      </c>
      <c r="L123" t="s">
        <v>20</v>
      </c>
      <c r="M123" t="s">
        <v>379</v>
      </c>
      <c r="N123" t="s">
        <v>22</v>
      </c>
      <c r="O123" t="s">
        <v>23</v>
      </c>
      <c r="P123" t="s">
        <v>24</v>
      </c>
      <c r="Q123" t="s">
        <v>380</v>
      </c>
      <c r="R123" t="s">
        <v>381</v>
      </c>
      <c r="S123" t="s">
        <v>46</v>
      </c>
      <c r="T123" s="8" t="s">
        <v>47</v>
      </c>
      <c r="U123" t="s">
        <v>33</v>
      </c>
    </row>
    <row r="124" spans="1:21" x14ac:dyDescent="0.25">
      <c r="A124">
        <v>123</v>
      </c>
      <c r="B124">
        <v>36160000</v>
      </c>
      <c r="C124">
        <v>4520000</v>
      </c>
      <c r="D124" t="e">
        <f>+VLOOKUP(A124,'2023'!#REF!,29,0)</f>
        <v>#REF!</v>
      </c>
      <c r="E124" t="e">
        <f t="shared" si="2"/>
        <v>#REF!</v>
      </c>
      <c r="F124">
        <v>8</v>
      </c>
      <c r="H124" t="b">
        <f t="shared" si="3"/>
        <v>0</v>
      </c>
      <c r="I124" t="s">
        <v>76</v>
      </c>
      <c r="J124" t="s">
        <v>18</v>
      </c>
      <c r="K124" t="s">
        <v>19</v>
      </c>
      <c r="L124" t="s">
        <v>20</v>
      </c>
      <c r="M124" t="s">
        <v>382</v>
      </c>
      <c r="N124" t="s">
        <v>22</v>
      </c>
      <c r="O124" t="s">
        <v>78</v>
      </c>
      <c r="P124" t="s">
        <v>79</v>
      </c>
      <c r="Q124" t="s">
        <v>134</v>
      </c>
      <c r="R124" t="s">
        <v>134</v>
      </c>
      <c r="S124" t="s">
        <v>46</v>
      </c>
      <c r="T124" s="8" t="s">
        <v>47</v>
      </c>
      <c r="U124" t="s">
        <v>29</v>
      </c>
    </row>
    <row r="125" spans="1:21" x14ac:dyDescent="0.25">
      <c r="A125">
        <v>124</v>
      </c>
      <c r="B125">
        <v>36160000</v>
      </c>
      <c r="C125">
        <v>4520000</v>
      </c>
      <c r="D125" t="e">
        <f>+VLOOKUP(A125,'2023'!#REF!,29,0)</f>
        <v>#REF!</v>
      </c>
      <c r="E125" t="e">
        <f t="shared" si="2"/>
        <v>#REF!</v>
      </c>
      <c r="F125">
        <v>8</v>
      </c>
      <c r="H125" t="b">
        <f t="shared" si="3"/>
        <v>0</v>
      </c>
      <c r="I125" t="s">
        <v>17</v>
      </c>
      <c r="J125" t="s">
        <v>18</v>
      </c>
      <c r="K125" t="s">
        <v>19</v>
      </c>
      <c r="L125" t="s">
        <v>20</v>
      </c>
      <c r="M125" t="s">
        <v>383</v>
      </c>
      <c r="N125" t="s">
        <v>22</v>
      </c>
      <c r="O125" t="s">
        <v>23</v>
      </c>
      <c r="P125" t="s">
        <v>24</v>
      </c>
      <c r="Q125" t="s">
        <v>384</v>
      </c>
      <c r="R125" t="s">
        <v>385</v>
      </c>
      <c r="S125" t="s">
        <v>46</v>
      </c>
      <c r="T125" s="8" t="s">
        <v>47</v>
      </c>
      <c r="U125" t="s">
        <v>29</v>
      </c>
    </row>
    <row r="126" spans="1:21" x14ac:dyDescent="0.25">
      <c r="A126">
        <v>125</v>
      </c>
      <c r="B126">
        <v>36160000</v>
      </c>
      <c r="C126">
        <v>4520000</v>
      </c>
      <c r="D126" t="e">
        <f>+VLOOKUP(A126,'2023'!#REF!,29,0)</f>
        <v>#REF!</v>
      </c>
      <c r="E126" t="e">
        <f t="shared" si="2"/>
        <v>#REF!</v>
      </c>
      <c r="F126">
        <v>8</v>
      </c>
      <c r="H126" t="b">
        <f t="shared" si="3"/>
        <v>0</v>
      </c>
      <c r="I126" t="s">
        <v>17</v>
      </c>
      <c r="J126" t="s">
        <v>18</v>
      </c>
      <c r="K126" t="s">
        <v>19</v>
      </c>
      <c r="L126" t="s">
        <v>20</v>
      </c>
      <c r="M126" t="s">
        <v>386</v>
      </c>
      <c r="N126" t="s">
        <v>22</v>
      </c>
      <c r="O126" t="s">
        <v>23</v>
      </c>
      <c r="P126" t="s">
        <v>24</v>
      </c>
      <c r="Q126" t="s">
        <v>387</v>
      </c>
      <c r="R126" t="s">
        <v>388</v>
      </c>
      <c r="S126" t="s">
        <v>46</v>
      </c>
      <c r="T126" s="8" t="s">
        <v>47</v>
      </c>
      <c r="U126" t="s">
        <v>29</v>
      </c>
    </row>
    <row r="127" spans="1:21" x14ac:dyDescent="0.25">
      <c r="A127">
        <v>126</v>
      </c>
      <c r="B127">
        <v>18400000</v>
      </c>
      <c r="C127">
        <v>2300000</v>
      </c>
      <c r="D127" t="e">
        <f>+VLOOKUP(A127,'2023'!#REF!,29,0)</f>
        <v>#REF!</v>
      </c>
      <c r="E127" t="e">
        <f t="shared" si="2"/>
        <v>#REF!</v>
      </c>
      <c r="F127">
        <v>8</v>
      </c>
      <c r="H127" t="b">
        <f t="shared" si="3"/>
        <v>0</v>
      </c>
      <c r="I127" t="s">
        <v>48</v>
      </c>
      <c r="J127" t="s">
        <v>18</v>
      </c>
      <c r="K127" t="s">
        <v>19</v>
      </c>
      <c r="L127" t="s">
        <v>20</v>
      </c>
      <c r="M127" t="s">
        <v>389</v>
      </c>
      <c r="N127" t="s">
        <v>22</v>
      </c>
      <c r="O127" t="s">
        <v>50</v>
      </c>
      <c r="P127" t="s">
        <v>51</v>
      </c>
      <c r="Q127" t="s">
        <v>134</v>
      </c>
      <c r="R127" t="s">
        <v>134</v>
      </c>
      <c r="S127" t="s">
        <v>27</v>
      </c>
      <c r="T127" s="8" t="s">
        <v>356</v>
      </c>
      <c r="U127" t="s">
        <v>33</v>
      </c>
    </row>
    <row r="128" spans="1:21" x14ac:dyDescent="0.25">
      <c r="A128">
        <v>127</v>
      </c>
      <c r="B128">
        <v>18400000</v>
      </c>
      <c r="C128">
        <v>2300000</v>
      </c>
      <c r="D128" t="e">
        <f>+VLOOKUP(A128,'2023'!#REF!,29,0)</f>
        <v>#REF!</v>
      </c>
      <c r="E128" t="e">
        <f t="shared" si="2"/>
        <v>#REF!</v>
      </c>
      <c r="F128">
        <v>8</v>
      </c>
      <c r="H128" t="b">
        <f t="shared" si="3"/>
        <v>0</v>
      </c>
      <c r="I128" t="s">
        <v>48</v>
      </c>
      <c r="J128" t="s">
        <v>18</v>
      </c>
      <c r="K128" t="s">
        <v>19</v>
      </c>
      <c r="L128" t="s">
        <v>20</v>
      </c>
      <c r="M128" t="s">
        <v>390</v>
      </c>
      <c r="N128" t="s">
        <v>22</v>
      </c>
      <c r="O128" t="s">
        <v>50</v>
      </c>
      <c r="P128" t="s">
        <v>51</v>
      </c>
      <c r="Q128" t="s">
        <v>134</v>
      </c>
      <c r="R128" t="s">
        <v>134</v>
      </c>
      <c r="S128" t="s">
        <v>27</v>
      </c>
      <c r="T128" s="8" t="s">
        <v>28</v>
      </c>
      <c r="U128" t="s">
        <v>33</v>
      </c>
    </row>
    <row r="129" spans="1:21" x14ac:dyDescent="0.25">
      <c r="A129">
        <v>128</v>
      </c>
      <c r="B129">
        <v>36160000</v>
      </c>
      <c r="C129">
        <v>4520000</v>
      </c>
      <c r="D129" t="e">
        <f>+VLOOKUP(A129,'2023'!#REF!,29,0)</f>
        <v>#REF!</v>
      </c>
      <c r="E129" t="e">
        <f t="shared" si="2"/>
        <v>#REF!</v>
      </c>
      <c r="F129">
        <v>8</v>
      </c>
      <c r="H129" t="b">
        <f t="shared" si="3"/>
        <v>0</v>
      </c>
      <c r="I129" t="s">
        <v>391</v>
      </c>
      <c r="J129" t="s">
        <v>18</v>
      </c>
      <c r="K129" t="s">
        <v>19</v>
      </c>
      <c r="L129" t="s">
        <v>20</v>
      </c>
      <c r="M129" t="s">
        <v>392</v>
      </c>
      <c r="N129" t="s">
        <v>393</v>
      </c>
      <c r="O129" t="s">
        <v>394</v>
      </c>
      <c r="P129" t="s">
        <v>395</v>
      </c>
      <c r="Q129" t="s">
        <v>396</v>
      </c>
      <c r="R129" t="s">
        <v>397</v>
      </c>
      <c r="S129" t="s">
        <v>46</v>
      </c>
      <c r="T129" s="8" t="s">
        <v>47</v>
      </c>
      <c r="U129" t="s">
        <v>33</v>
      </c>
    </row>
    <row r="130" spans="1:21" x14ac:dyDescent="0.25">
      <c r="A130">
        <v>129</v>
      </c>
      <c r="B130">
        <v>36160000</v>
      </c>
      <c r="C130">
        <v>4520000</v>
      </c>
      <c r="D130" t="e">
        <f>+VLOOKUP(A130,'2023'!#REF!,29,0)</f>
        <v>#REF!</v>
      </c>
      <c r="E130" t="e">
        <f t="shared" si="2"/>
        <v>#REF!</v>
      </c>
      <c r="F130">
        <v>8</v>
      </c>
      <c r="H130" t="b">
        <f t="shared" si="3"/>
        <v>0</v>
      </c>
      <c r="I130" t="s">
        <v>17</v>
      </c>
      <c r="J130" t="s">
        <v>18</v>
      </c>
      <c r="K130" t="s">
        <v>19</v>
      </c>
      <c r="L130" t="s">
        <v>20</v>
      </c>
      <c r="M130" t="s">
        <v>398</v>
      </c>
      <c r="N130" t="s">
        <v>22</v>
      </c>
      <c r="O130" t="s">
        <v>23</v>
      </c>
      <c r="P130" t="s">
        <v>24</v>
      </c>
      <c r="Q130" t="s">
        <v>399</v>
      </c>
      <c r="R130" t="s">
        <v>400</v>
      </c>
      <c r="S130" t="s">
        <v>46</v>
      </c>
      <c r="T130" s="8" t="s">
        <v>401</v>
      </c>
      <c r="U130" t="s">
        <v>29</v>
      </c>
    </row>
    <row r="131" spans="1:21" x14ac:dyDescent="0.25">
      <c r="A131">
        <v>130</v>
      </c>
      <c r="B131">
        <v>36160000</v>
      </c>
      <c r="C131">
        <v>4520000</v>
      </c>
      <c r="D131" t="e">
        <f>+VLOOKUP(A131,'2023'!#REF!,29,0)</f>
        <v>#REF!</v>
      </c>
      <c r="E131" t="e">
        <f t="shared" ref="E131:E177" si="4">+B131=D131</f>
        <v>#REF!</v>
      </c>
      <c r="F131">
        <v>8</v>
      </c>
      <c r="H131" t="b">
        <f t="shared" ref="H131:H177" si="5">+F131=G131</f>
        <v>0</v>
      </c>
      <c r="I131" t="s">
        <v>17</v>
      </c>
      <c r="J131" t="s">
        <v>18</v>
      </c>
      <c r="K131" t="s">
        <v>19</v>
      </c>
      <c r="L131" t="s">
        <v>20</v>
      </c>
      <c r="M131" t="s">
        <v>402</v>
      </c>
      <c r="N131" t="s">
        <v>22</v>
      </c>
      <c r="O131" t="s">
        <v>23</v>
      </c>
      <c r="P131" t="s">
        <v>24</v>
      </c>
      <c r="Q131" t="s">
        <v>403</v>
      </c>
      <c r="R131" t="s">
        <v>404</v>
      </c>
      <c r="S131" t="s">
        <v>46</v>
      </c>
      <c r="T131" s="8" t="s">
        <v>47</v>
      </c>
      <c r="U131" t="s">
        <v>29</v>
      </c>
    </row>
    <row r="132" spans="1:21" x14ac:dyDescent="0.25">
      <c r="A132">
        <v>131</v>
      </c>
      <c r="B132">
        <v>13800000</v>
      </c>
      <c r="C132">
        <v>2300000</v>
      </c>
      <c r="D132" t="e">
        <f>+VLOOKUP(A132,'2023'!#REF!,29,0)</f>
        <v>#REF!</v>
      </c>
      <c r="E132" t="e">
        <f t="shared" si="4"/>
        <v>#REF!</v>
      </c>
      <c r="F132">
        <v>6</v>
      </c>
      <c r="H132" t="b">
        <f t="shared" si="5"/>
        <v>0</v>
      </c>
      <c r="I132" t="s">
        <v>291</v>
      </c>
      <c r="J132" t="s">
        <v>18</v>
      </c>
      <c r="K132" t="s">
        <v>19</v>
      </c>
      <c r="L132" t="s">
        <v>20</v>
      </c>
      <c r="M132" t="s">
        <v>405</v>
      </c>
      <c r="N132" t="s">
        <v>406</v>
      </c>
      <c r="O132" t="s">
        <v>293</v>
      </c>
      <c r="P132" t="s">
        <v>294</v>
      </c>
      <c r="Q132" t="s">
        <v>407</v>
      </c>
      <c r="R132" t="s">
        <v>408</v>
      </c>
      <c r="S132" t="s">
        <v>27</v>
      </c>
      <c r="T132" s="8" t="s">
        <v>28</v>
      </c>
      <c r="U132" t="s">
        <v>33</v>
      </c>
    </row>
    <row r="133" spans="1:21" x14ac:dyDescent="0.25">
      <c r="A133">
        <v>132</v>
      </c>
      <c r="B133">
        <v>36160000</v>
      </c>
      <c r="C133">
        <v>4520000</v>
      </c>
      <c r="D133" t="e">
        <f>+VLOOKUP(A133,'2023'!#REF!,29,0)</f>
        <v>#REF!</v>
      </c>
      <c r="E133" t="e">
        <f t="shared" si="4"/>
        <v>#REF!</v>
      </c>
      <c r="F133">
        <v>8</v>
      </c>
      <c r="H133" t="b">
        <f t="shared" si="5"/>
        <v>0</v>
      </c>
      <c r="I133" t="s">
        <v>291</v>
      </c>
      <c r="J133" t="s">
        <v>18</v>
      </c>
      <c r="K133" t="s">
        <v>19</v>
      </c>
      <c r="L133" t="s">
        <v>20</v>
      </c>
      <c r="M133" t="s">
        <v>409</v>
      </c>
      <c r="N133" t="s">
        <v>410</v>
      </c>
      <c r="O133" t="s">
        <v>293</v>
      </c>
      <c r="P133" t="s">
        <v>294</v>
      </c>
      <c r="Q133" t="s">
        <v>411</v>
      </c>
      <c r="R133" t="s">
        <v>412</v>
      </c>
      <c r="S133" t="s">
        <v>46</v>
      </c>
      <c r="T133" s="8" t="s">
        <v>47</v>
      </c>
      <c r="U133" t="s">
        <v>33</v>
      </c>
    </row>
    <row r="134" spans="1:21" x14ac:dyDescent="0.25">
      <c r="A134">
        <v>133</v>
      </c>
      <c r="B134">
        <v>20800000</v>
      </c>
      <c r="C134">
        <v>2600000</v>
      </c>
      <c r="D134" t="e">
        <f>+VLOOKUP(A134,'2023'!#REF!,29,0)</f>
        <v>#REF!</v>
      </c>
      <c r="E134" t="e">
        <f t="shared" si="4"/>
        <v>#REF!</v>
      </c>
      <c r="F134">
        <v>8</v>
      </c>
      <c r="H134" t="b">
        <f t="shared" si="5"/>
        <v>0</v>
      </c>
      <c r="I134" t="s">
        <v>76</v>
      </c>
      <c r="J134" t="s">
        <v>18</v>
      </c>
      <c r="K134" t="s">
        <v>19</v>
      </c>
      <c r="L134" t="s">
        <v>20</v>
      </c>
      <c r="M134" t="s">
        <v>413</v>
      </c>
      <c r="N134" t="s">
        <v>22</v>
      </c>
      <c r="O134" t="s">
        <v>78</v>
      </c>
      <c r="P134" t="s">
        <v>79</v>
      </c>
      <c r="Q134" t="s">
        <v>134</v>
      </c>
      <c r="R134" t="s">
        <v>134</v>
      </c>
      <c r="S134" t="s">
        <v>27</v>
      </c>
      <c r="T134" s="8" t="s">
        <v>28</v>
      </c>
      <c r="U134" t="s">
        <v>33</v>
      </c>
    </row>
    <row r="135" spans="1:21" x14ac:dyDescent="0.25">
      <c r="A135">
        <v>134</v>
      </c>
      <c r="B135">
        <v>36160000</v>
      </c>
      <c r="C135">
        <v>4520000</v>
      </c>
      <c r="D135" t="e">
        <f>+VLOOKUP(A135,'2023'!#REF!,29,0)</f>
        <v>#REF!</v>
      </c>
      <c r="E135" t="e">
        <f t="shared" si="4"/>
        <v>#REF!</v>
      </c>
      <c r="F135">
        <v>8</v>
      </c>
      <c r="G135" t="e">
        <f>+VLOOKUP(A135,'2023'!#REF!,21,0)</f>
        <v>#REF!</v>
      </c>
      <c r="H135" t="e">
        <f t="shared" si="5"/>
        <v>#REF!</v>
      </c>
      <c r="I135" t="s">
        <v>261</v>
      </c>
      <c r="J135" t="s">
        <v>18</v>
      </c>
      <c r="K135" t="s">
        <v>19</v>
      </c>
      <c r="L135" t="s">
        <v>20</v>
      </c>
      <c r="M135" t="s">
        <v>414</v>
      </c>
      <c r="N135" t="s">
        <v>22</v>
      </c>
      <c r="O135" t="s">
        <v>263</v>
      </c>
      <c r="P135" t="s">
        <v>264</v>
      </c>
      <c r="Q135" t="s">
        <v>415</v>
      </c>
      <c r="R135" t="s">
        <v>416</v>
      </c>
      <c r="S135" t="s">
        <v>46</v>
      </c>
      <c r="T135" s="8" t="s">
        <v>47</v>
      </c>
      <c r="U135" t="s">
        <v>29</v>
      </c>
    </row>
    <row r="136" spans="1:21" x14ac:dyDescent="0.25">
      <c r="A136">
        <v>135</v>
      </c>
      <c r="B136">
        <v>36160000</v>
      </c>
      <c r="C136">
        <v>4520000</v>
      </c>
      <c r="D136" t="e">
        <f>+VLOOKUP(A136,'2023'!#REF!,29,0)</f>
        <v>#REF!</v>
      </c>
      <c r="E136" t="e">
        <f t="shared" si="4"/>
        <v>#REF!</v>
      </c>
      <c r="F136">
        <v>8</v>
      </c>
      <c r="G136" t="e">
        <f>+VLOOKUP(A136,'2023'!#REF!,21,0)</f>
        <v>#REF!</v>
      </c>
      <c r="H136" t="e">
        <f t="shared" si="5"/>
        <v>#REF!</v>
      </c>
      <c r="I136" t="s">
        <v>281</v>
      </c>
      <c r="J136" t="s">
        <v>18</v>
      </c>
      <c r="K136" t="s">
        <v>19</v>
      </c>
      <c r="L136" t="s">
        <v>20</v>
      </c>
      <c r="M136" t="s">
        <v>417</v>
      </c>
      <c r="N136" t="s">
        <v>22</v>
      </c>
      <c r="O136" t="s">
        <v>284</v>
      </c>
      <c r="P136" t="s">
        <v>285</v>
      </c>
      <c r="Q136" t="s">
        <v>418</v>
      </c>
      <c r="R136" t="s">
        <v>419</v>
      </c>
      <c r="S136" t="s">
        <v>46</v>
      </c>
      <c r="T136" s="8" t="s">
        <v>47</v>
      </c>
      <c r="U136" t="s">
        <v>29</v>
      </c>
    </row>
    <row r="137" spans="1:21" x14ac:dyDescent="0.25">
      <c r="A137">
        <v>136</v>
      </c>
      <c r="B137">
        <v>36160000</v>
      </c>
      <c r="C137">
        <v>4520000</v>
      </c>
      <c r="D137" t="e">
        <f>+VLOOKUP(A137,'2023'!#REF!,29,0)</f>
        <v>#REF!</v>
      </c>
      <c r="E137" t="e">
        <f t="shared" si="4"/>
        <v>#REF!</v>
      </c>
      <c r="F137">
        <v>8</v>
      </c>
      <c r="G137" t="e">
        <f>+VLOOKUP(A137,'2023'!#REF!,21,0)</f>
        <v>#REF!</v>
      </c>
      <c r="H137" t="e">
        <f t="shared" si="5"/>
        <v>#REF!</v>
      </c>
      <c r="I137" t="s">
        <v>281</v>
      </c>
      <c r="J137" t="s">
        <v>18</v>
      </c>
      <c r="K137" t="s">
        <v>19</v>
      </c>
      <c r="L137" t="s">
        <v>20</v>
      </c>
      <c r="M137" t="s">
        <v>420</v>
      </c>
      <c r="N137" t="s">
        <v>22</v>
      </c>
      <c r="O137" t="s">
        <v>284</v>
      </c>
      <c r="P137" t="s">
        <v>285</v>
      </c>
      <c r="Q137" t="s">
        <v>421</v>
      </c>
      <c r="R137" t="s">
        <v>422</v>
      </c>
      <c r="S137" t="s">
        <v>46</v>
      </c>
      <c r="T137" s="8" t="s">
        <v>47</v>
      </c>
      <c r="U137" t="s">
        <v>29</v>
      </c>
    </row>
    <row r="138" spans="1:21" x14ac:dyDescent="0.25">
      <c r="A138">
        <v>137</v>
      </c>
      <c r="B138">
        <v>18400000</v>
      </c>
      <c r="C138">
        <v>2300000</v>
      </c>
      <c r="D138" t="e">
        <f>+VLOOKUP(A138,'2023'!#REF!,29,0)</f>
        <v>#REF!</v>
      </c>
      <c r="E138" t="e">
        <f t="shared" si="4"/>
        <v>#REF!</v>
      </c>
      <c r="F138">
        <v>8</v>
      </c>
      <c r="G138" t="e">
        <f>+VLOOKUP(A138,'2023'!#REF!,21,0)</f>
        <v>#REF!</v>
      </c>
      <c r="H138" t="e">
        <f t="shared" si="5"/>
        <v>#REF!</v>
      </c>
      <c r="I138" t="s">
        <v>17</v>
      </c>
      <c r="J138" t="s">
        <v>18</v>
      </c>
      <c r="K138" t="s">
        <v>19</v>
      </c>
      <c r="L138" t="s">
        <v>20</v>
      </c>
      <c r="M138" t="s">
        <v>423</v>
      </c>
      <c r="N138" t="s">
        <v>22</v>
      </c>
      <c r="O138" t="s">
        <v>23</v>
      </c>
      <c r="P138" t="s">
        <v>24</v>
      </c>
      <c r="Q138" t="s">
        <v>134</v>
      </c>
      <c r="R138" t="s">
        <v>134</v>
      </c>
      <c r="S138" t="s">
        <v>27</v>
      </c>
      <c r="T138" s="8" t="s">
        <v>28</v>
      </c>
      <c r="U138" t="s">
        <v>33</v>
      </c>
    </row>
    <row r="139" spans="1:21" x14ac:dyDescent="0.25">
      <c r="A139">
        <v>138</v>
      </c>
      <c r="B139">
        <v>27120000</v>
      </c>
      <c r="C139">
        <v>4520000</v>
      </c>
      <c r="D139" t="e">
        <f>+VLOOKUP(A139,'2023'!#REF!,29,0)</f>
        <v>#REF!</v>
      </c>
      <c r="E139" t="e">
        <f t="shared" si="4"/>
        <v>#REF!</v>
      </c>
      <c r="F139">
        <v>6</v>
      </c>
      <c r="G139" t="e">
        <f>+VLOOKUP(A139,'2023'!#REF!,21,0)</f>
        <v>#REF!</v>
      </c>
      <c r="H139" t="e">
        <f t="shared" si="5"/>
        <v>#REF!</v>
      </c>
      <c r="I139" t="s">
        <v>261</v>
      </c>
      <c r="J139" t="s">
        <v>18</v>
      </c>
      <c r="K139" t="s">
        <v>19</v>
      </c>
      <c r="L139" t="s">
        <v>20</v>
      </c>
      <c r="M139" t="s">
        <v>424</v>
      </c>
      <c r="N139" t="s">
        <v>22</v>
      </c>
      <c r="O139" t="s">
        <v>263</v>
      </c>
      <c r="P139" t="s">
        <v>264</v>
      </c>
      <c r="Q139" t="s">
        <v>425</v>
      </c>
      <c r="R139" t="s">
        <v>426</v>
      </c>
      <c r="S139" t="s">
        <v>46</v>
      </c>
      <c r="T139" s="8" t="s">
        <v>47</v>
      </c>
      <c r="U139" t="s">
        <v>29</v>
      </c>
    </row>
    <row r="140" spans="1:21" x14ac:dyDescent="0.25">
      <c r="A140">
        <v>139</v>
      </c>
      <c r="B140">
        <v>24800000</v>
      </c>
      <c r="C140">
        <v>3100000</v>
      </c>
      <c r="D140" t="e">
        <f>+VLOOKUP(A140,'2023'!#REF!,29,0)</f>
        <v>#REF!</v>
      </c>
      <c r="E140" t="e">
        <f t="shared" si="4"/>
        <v>#REF!</v>
      </c>
      <c r="F140">
        <v>8</v>
      </c>
      <c r="G140" t="e">
        <f>+VLOOKUP(A140,'2023'!#REF!,21,0)</f>
        <v>#REF!</v>
      </c>
      <c r="H140" t="e">
        <f t="shared" si="5"/>
        <v>#REF!</v>
      </c>
      <c r="I140" t="s">
        <v>291</v>
      </c>
      <c r="J140" t="s">
        <v>18</v>
      </c>
      <c r="K140" t="s">
        <v>19</v>
      </c>
      <c r="L140" t="s">
        <v>20</v>
      </c>
      <c r="M140" t="s">
        <v>427</v>
      </c>
      <c r="N140" t="s">
        <v>22</v>
      </c>
      <c r="O140" t="s">
        <v>293</v>
      </c>
      <c r="P140" t="s">
        <v>294</v>
      </c>
      <c r="Q140" t="s">
        <v>428</v>
      </c>
      <c r="R140" t="s">
        <v>429</v>
      </c>
      <c r="S140" t="s">
        <v>27</v>
      </c>
      <c r="T140" s="8" t="s">
        <v>28</v>
      </c>
      <c r="U140" t="s">
        <v>33</v>
      </c>
    </row>
    <row r="141" spans="1:21" x14ac:dyDescent="0.25">
      <c r="A141">
        <v>140</v>
      </c>
      <c r="B141">
        <v>36160000</v>
      </c>
      <c r="C141">
        <v>4520000</v>
      </c>
      <c r="D141" t="e">
        <f>+VLOOKUP(A141,'2023'!#REF!,29,0)</f>
        <v>#REF!</v>
      </c>
      <c r="E141" t="e">
        <f t="shared" si="4"/>
        <v>#REF!</v>
      </c>
      <c r="F141">
        <v>8</v>
      </c>
      <c r="G141" t="e">
        <f>+VLOOKUP(A141,'2023'!#REF!,21,0)</f>
        <v>#REF!</v>
      </c>
      <c r="H141" t="e">
        <f t="shared" si="5"/>
        <v>#REF!</v>
      </c>
      <c r="I141" t="s">
        <v>217</v>
      </c>
      <c r="J141" t="s">
        <v>18</v>
      </c>
      <c r="K141" t="s">
        <v>19</v>
      </c>
      <c r="L141" t="s">
        <v>20</v>
      </c>
      <c r="M141" t="s">
        <v>430</v>
      </c>
      <c r="N141" t="s">
        <v>22</v>
      </c>
      <c r="O141" t="s">
        <v>219</v>
      </c>
      <c r="P141" t="s">
        <v>220</v>
      </c>
      <c r="Q141" t="s">
        <v>431</v>
      </c>
      <c r="R141" t="s">
        <v>432</v>
      </c>
      <c r="S141" t="s">
        <v>46</v>
      </c>
      <c r="T141" s="8" t="s">
        <v>433</v>
      </c>
      <c r="U141" t="s">
        <v>29</v>
      </c>
    </row>
    <row r="142" spans="1:21" x14ac:dyDescent="0.25">
      <c r="A142">
        <v>142</v>
      </c>
      <c r="B142">
        <v>18400000</v>
      </c>
      <c r="C142">
        <v>2300000</v>
      </c>
      <c r="D142" t="e">
        <f>+VLOOKUP(A142,'2023'!#REF!,29,0)</f>
        <v>#REF!</v>
      </c>
      <c r="E142" t="e">
        <f t="shared" si="4"/>
        <v>#REF!</v>
      </c>
      <c r="F142">
        <v>8</v>
      </c>
      <c r="G142" t="e">
        <f>+VLOOKUP(A142,'2023'!#REF!,21,0)</f>
        <v>#REF!</v>
      </c>
      <c r="H142" t="e">
        <f t="shared" si="5"/>
        <v>#REF!</v>
      </c>
      <c r="I142" t="s">
        <v>48</v>
      </c>
      <c r="J142" t="s">
        <v>18</v>
      </c>
      <c r="K142" t="s">
        <v>19</v>
      </c>
      <c r="L142" t="s">
        <v>20</v>
      </c>
      <c r="M142" t="s">
        <v>434</v>
      </c>
      <c r="N142" t="s">
        <v>22</v>
      </c>
      <c r="O142" t="s">
        <v>50</v>
      </c>
      <c r="P142" t="s">
        <v>51</v>
      </c>
      <c r="Q142" t="s">
        <v>435</v>
      </c>
      <c r="R142" t="s">
        <v>436</v>
      </c>
      <c r="S142" t="s">
        <v>27</v>
      </c>
      <c r="T142" s="8" t="s">
        <v>37</v>
      </c>
      <c r="U142" t="s">
        <v>29</v>
      </c>
    </row>
    <row r="143" spans="1:21" x14ac:dyDescent="0.25">
      <c r="A143">
        <v>143</v>
      </c>
      <c r="B143">
        <v>36160000</v>
      </c>
      <c r="C143">
        <v>4520000</v>
      </c>
      <c r="D143" t="e">
        <f>+VLOOKUP(A143,'2023'!#REF!,29,0)</f>
        <v>#REF!</v>
      </c>
      <c r="E143" t="e">
        <f t="shared" si="4"/>
        <v>#REF!</v>
      </c>
      <c r="F143">
        <v>8</v>
      </c>
      <c r="G143" t="e">
        <f>+VLOOKUP(A143,'2023'!#REF!,21,0)</f>
        <v>#REF!</v>
      </c>
      <c r="H143" t="e">
        <f t="shared" si="5"/>
        <v>#REF!</v>
      </c>
      <c r="I143" t="s">
        <v>437</v>
      </c>
      <c r="J143" t="s">
        <v>18</v>
      </c>
      <c r="K143" t="s">
        <v>19</v>
      </c>
      <c r="L143" t="s">
        <v>20</v>
      </c>
      <c r="M143" t="s">
        <v>438</v>
      </c>
      <c r="N143" t="s">
        <v>22</v>
      </c>
      <c r="O143" t="s">
        <v>439</v>
      </c>
      <c r="P143" t="s">
        <v>440</v>
      </c>
      <c r="Q143" t="s">
        <v>441</v>
      </c>
      <c r="R143" t="s">
        <v>442</v>
      </c>
      <c r="S143" t="s">
        <v>46</v>
      </c>
      <c r="T143" s="8" t="s">
        <v>433</v>
      </c>
      <c r="U143" t="s">
        <v>33</v>
      </c>
    </row>
    <row r="144" spans="1:21" x14ac:dyDescent="0.25">
      <c r="A144">
        <v>144</v>
      </c>
      <c r="B144">
        <v>36160000</v>
      </c>
      <c r="C144">
        <v>4520000</v>
      </c>
      <c r="D144" t="e">
        <f>+VLOOKUP(A144,'2023'!#REF!,29,0)</f>
        <v>#REF!</v>
      </c>
      <c r="E144" t="e">
        <f t="shared" si="4"/>
        <v>#REF!</v>
      </c>
      <c r="F144">
        <v>8</v>
      </c>
      <c r="H144" t="b">
        <f t="shared" si="5"/>
        <v>0</v>
      </c>
      <c r="I144" t="s">
        <v>17</v>
      </c>
      <c r="J144" t="s">
        <v>18</v>
      </c>
      <c r="K144" t="s">
        <v>19</v>
      </c>
      <c r="L144" t="s">
        <v>20</v>
      </c>
      <c r="M144" t="s">
        <v>443</v>
      </c>
      <c r="N144" t="s">
        <v>22</v>
      </c>
      <c r="O144" t="s">
        <v>23</v>
      </c>
      <c r="P144" t="s">
        <v>24</v>
      </c>
      <c r="Q144" t="s">
        <v>403</v>
      </c>
      <c r="R144" t="s">
        <v>444</v>
      </c>
      <c r="S144" t="s">
        <v>46</v>
      </c>
      <c r="T144" s="8" t="s">
        <v>28</v>
      </c>
      <c r="U144" t="s">
        <v>33</v>
      </c>
    </row>
    <row r="145" spans="1:21" x14ac:dyDescent="0.25">
      <c r="A145">
        <v>145</v>
      </c>
      <c r="B145">
        <v>36160000</v>
      </c>
      <c r="C145">
        <v>4520000</v>
      </c>
      <c r="D145" t="e">
        <f>+VLOOKUP(A145,'2023'!#REF!,29,0)</f>
        <v>#REF!</v>
      </c>
      <c r="E145" t="e">
        <f t="shared" si="4"/>
        <v>#REF!</v>
      </c>
      <c r="F145">
        <v>8</v>
      </c>
      <c r="G145" t="e">
        <f>+VLOOKUP(A145,'2023'!#REF!,21,0)</f>
        <v>#REF!</v>
      </c>
      <c r="H145" t="e">
        <f t="shared" si="5"/>
        <v>#REF!</v>
      </c>
      <c r="I145" t="s">
        <v>217</v>
      </c>
      <c r="J145" t="s">
        <v>18</v>
      </c>
      <c r="K145" t="s">
        <v>19</v>
      </c>
      <c r="L145" t="s">
        <v>20</v>
      </c>
      <c r="M145" t="s">
        <v>445</v>
      </c>
      <c r="N145" t="s">
        <v>22</v>
      </c>
      <c r="O145" t="s">
        <v>219</v>
      </c>
      <c r="P145" t="s">
        <v>220</v>
      </c>
      <c r="Q145" t="s">
        <v>446</v>
      </c>
      <c r="R145" t="s">
        <v>447</v>
      </c>
      <c r="S145" t="s">
        <v>46</v>
      </c>
      <c r="T145" s="8" t="s">
        <v>47</v>
      </c>
      <c r="U145" t="s">
        <v>29</v>
      </c>
    </row>
    <row r="146" spans="1:21" x14ac:dyDescent="0.25">
      <c r="A146">
        <v>146</v>
      </c>
      <c r="B146">
        <v>36160000</v>
      </c>
      <c r="C146">
        <v>4520000</v>
      </c>
      <c r="D146" t="e">
        <f>+VLOOKUP(A146,'2023'!#REF!,29,0)</f>
        <v>#REF!</v>
      </c>
      <c r="E146" t="e">
        <f t="shared" si="4"/>
        <v>#REF!</v>
      </c>
      <c r="F146">
        <v>8</v>
      </c>
      <c r="G146" t="e">
        <f>+VLOOKUP(A146,'2023'!#REF!,21,0)</f>
        <v>#REF!</v>
      </c>
      <c r="H146" t="e">
        <f t="shared" si="5"/>
        <v>#REF!</v>
      </c>
      <c r="I146" t="s">
        <v>437</v>
      </c>
      <c r="J146" t="s">
        <v>18</v>
      </c>
      <c r="K146" t="s">
        <v>19</v>
      </c>
      <c r="L146" t="s">
        <v>20</v>
      </c>
      <c r="M146" t="s">
        <v>448</v>
      </c>
      <c r="N146" t="s">
        <v>22</v>
      </c>
      <c r="O146" t="s">
        <v>439</v>
      </c>
      <c r="P146" t="s">
        <v>440</v>
      </c>
      <c r="Q146" t="s">
        <v>449</v>
      </c>
      <c r="R146" t="s">
        <v>450</v>
      </c>
      <c r="S146" t="s">
        <v>46</v>
      </c>
      <c r="T146" s="8" t="s">
        <v>47</v>
      </c>
      <c r="U146" t="s">
        <v>29</v>
      </c>
    </row>
    <row r="147" spans="1:21" x14ac:dyDescent="0.25">
      <c r="A147">
        <v>147</v>
      </c>
      <c r="B147">
        <v>36160000</v>
      </c>
      <c r="C147">
        <v>4520000</v>
      </c>
      <c r="D147" t="e">
        <f>+VLOOKUP(A147,'2023'!#REF!,29,0)</f>
        <v>#REF!</v>
      </c>
      <c r="E147" t="e">
        <f t="shared" si="4"/>
        <v>#REF!</v>
      </c>
      <c r="F147">
        <v>8</v>
      </c>
      <c r="G147" t="e">
        <f>+VLOOKUP(A147,'2023'!#REF!,21,0)</f>
        <v>#REF!</v>
      </c>
      <c r="H147" t="e">
        <f t="shared" si="5"/>
        <v>#REF!</v>
      </c>
      <c r="I147" t="s">
        <v>303</v>
      </c>
      <c r="J147" t="s">
        <v>18</v>
      </c>
      <c r="K147" t="s">
        <v>19</v>
      </c>
      <c r="L147" t="s">
        <v>20</v>
      </c>
      <c r="M147" t="s">
        <v>451</v>
      </c>
      <c r="N147" t="s">
        <v>22</v>
      </c>
      <c r="O147" t="s">
        <v>305</v>
      </c>
      <c r="P147" t="s">
        <v>306</v>
      </c>
      <c r="Q147" t="s">
        <v>452</v>
      </c>
      <c r="R147" t="s">
        <v>453</v>
      </c>
      <c r="S147" t="s">
        <v>46</v>
      </c>
      <c r="T147" s="8" t="s">
        <v>47</v>
      </c>
      <c r="U147" t="s">
        <v>29</v>
      </c>
    </row>
    <row r="148" spans="1:21" x14ac:dyDescent="0.25">
      <c r="A148">
        <v>148</v>
      </c>
      <c r="B148">
        <v>36160000</v>
      </c>
      <c r="C148">
        <v>4520000</v>
      </c>
      <c r="D148" t="e">
        <f>+VLOOKUP(A148,'2023'!#REF!,29,0)</f>
        <v>#REF!</v>
      </c>
      <c r="E148" t="e">
        <f t="shared" si="4"/>
        <v>#REF!</v>
      </c>
      <c r="F148">
        <v>8</v>
      </c>
      <c r="G148" t="e">
        <f>+VLOOKUP(A148,'2023'!#REF!,21,0)</f>
        <v>#REF!</v>
      </c>
      <c r="H148" t="e">
        <f t="shared" si="5"/>
        <v>#REF!</v>
      </c>
      <c r="I148" t="s">
        <v>454</v>
      </c>
      <c r="J148" t="s">
        <v>18</v>
      </c>
      <c r="K148" t="s">
        <v>19</v>
      </c>
      <c r="L148" t="s">
        <v>20</v>
      </c>
      <c r="M148" t="s">
        <v>455</v>
      </c>
      <c r="N148" t="s">
        <v>22</v>
      </c>
      <c r="O148" t="s">
        <v>456</v>
      </c>
      <c r="P148" t="s">
        <v>457</v>
      </c>
      <c r="Q148" t="s">
        <v>458</v>
      </c>
      <c r="R148" t="s">
        <v>459</v>
      </c>
      <c r="S148" t="s">
        <v>46</v>
      </c>
      <c r="T148" s="8" t="s">
        <v>47</v>
      </c>
      <c r="U148" t="s">
        <v>29</v>
      </c>
    </row>
    <row r="149" spans="1:21" x14ac:dyDescent="0.25">
      <c r="A149">
        <v>149</v>
      </c>
      <c r="B149">
        <v>40000000</v>
      </c>
      <c r="C149">
        <v>5000000</v>
      </c>
      <c r="D149" t="e">
        <f>+VLOOKUP(A149,'2023'!#REF!,29,0)</f>
        <v>#REF!</v>
      </c>
      <c r="E149" t="e">
        <f t="shared" si="4"/>
        <v>#REF!</v>
      </c>
      <c r="F149">
        <v>8</v>
      </c>
      <c r="G149" t="e">
        <f>+VLOOKUP(A149,'2023'!#REF!,21,0)</f>
        <v>#REF!</v>
      </c>
      <c r="H149" t="e">
        <f t="shared" si="5"/>
        <v>#REF!</v>
      </c>
      <c r="I149" t="s">
        <v>48</v>
      </c>
      <c r="J149" t="s">
        <v>18</v>
      </c>
      <c r="K149" t="s">
        <v>19</v>
      </c>
      <c r="L149" t="s">
        <v>20</v>
      </c>
      <c r="M149" t="s">
        <v>460</v>
      </c>
      <c r="N149" t="s">
        <v>22</v>
      </c>
      <c r="O149" t="s">
        <v>50</v>
      </c>
      <c r="P149" t="s">
        <v>51</v>
      </c>
      <c r="Q149" t="s">
        <v>461</v>
      </c>
      <c r="R149" t="s">
        <v>462</v>
      </c>
      <c r="S149" t="s">
        <v>46</v>
      </c>
      <c r="T149" s="8" t="s">
        <v>47</v>
      </c>
      <c r="U149" t="s">
        <v>33</v>
      </c>
    </row>
    <row r="150" spans="1:21" x14ac:dyDescent="0.25">
      <c r="A150">
        <v>150</v>
      </c>
      <c r="B150">
        <v>36160000</v>
      </c>
      <c r="C150">
        <v>4520000</v>
      </c>
      <c r="D150" t="e">
        <f>+VLOOKUP(A150,'2023'!#REF!,29,0)</f>
        <v>#REF!</v>
      </c>
      <c r="E150" t="e">
        <f t="shared" si="4"/>
        <v>#REF!</v>
      </c>
      <c r="F150">
        <v>8</v>
      </c>
      <c r="G150" t="e">
        <f>+VLOOKUP(A150,'2023'!#REF!,21,0)</f>
        <v>#REF!</v>
      </c>
      <c r="H150" t="e">
        <f t="shared" si="5"/>
        <v>#REF!</v>
      </c>
      <c r="I150" t="s">
        <v>48</v>
      </c>
      <c r="J150" t="s">
        <v>18</v>
      </c>
      <c r="K150" t="s">
        <v>19</v>
      </c>
      <c r="L150" t="s">
        <v>20</v>
      </c>
      <c r="M150" t="s">
        <v>463</v>
      </c>
      <c r="N150" t="s">
        <v>22</v>
      </c>
      <c r="O150" t="s">
        <v>50</v>
      </c>
      <c r="P150" t="s">
        <v>51</v>
      </c>
      <c r="Q150" t="s">
        <v>464</v>
      </c>
      <c r="R150" t="s">
        <v>465</v>
      </c>
      <c r="S150" t="s">
        <v>46</v>
      </c>
      <c r="T150" s="8" t="s">
        <v>47</v>
      </c>
      <c r="U150" t="s">
        <v>33</v>
      </c>
    </row>
    <row r="151" spans="1:21" x14ac:dyDescent="0.25">
      <c r="A151">
        <v>151</v>
      </c>
      <c r="B151">
        <v>18400000</v>
      </c>
      <c r="C151">
        <v>2300000</v>
      </c>
      <c r="D151" t="e">
        <f>+VLOOKUP(A151,'2023'!#REF!,29,0)</f>
        <v>#REF!</v>
      </c>
      <c r="E151" t="e">
        <f t="shared" si="4"/>
        <v>#REF!</v>
      </c>
      <c r="F151">
        <v>8</v>
      </c>
      <c r="G151" t="e">
        <f>+VLOOKUP(A151,'2023'!#REF!,21,0)</f>
        <v>#REF!</v>
      </c>
      <c r="H151" t="e">
        <f t="shared" si="5"/>
        <v>#REF!</v>
      </c>
      <c r="I151" t="s">
        <v>17</v>
      </c>
      <c r="J151" t="s">
        <v>18</v>
      </c>
      <c r="K151" t="s">
        <v>19</v>
      </c>
      <c r="L151" t="s">
        <v>20</v>
      </c>
      <c r="M151" t="s">
        <v>466</v>
      </c>
      <c r="N151" t="s">
        <v>22</v>
      </c>
      <c r="O151" t="s">
        <v>23</v>
      </c>
      <c r="P151" t="s">
        <v>24</v>
      </c>
      <c r="Q151" t="s">
        <v>467</v>
      </c>
      <c r="R151" t="s">
        <v>468</v>
      </c>
      <c r="S151" t="s">
        <v>27</v>
      </c>
      <c r="T151" s="8" t="s">
        <v>40</v>
      </c>
      <c r="U151" t="s">
        <v>29</v>
      </c>
    </row>
    <row r="152" spans="1:21" x14ac:dyDescent="0.25">
      <c r="A152">
        <v>152</v>
      </c>
      <c r="B152">
        <v>36160000</v>
      </c>
      <c r="C152">
        <v>4520000</v>
      </c>
      <c r="D152" t="e">
        <f>+VLOOKUP(A152,'2023'!#REF!,29,0)</f>
        <v>#REF!</v>
      </c>
      <c r="E152" t="e">
        <f t="shared" si="4"/>
        <v>#REF!</v>
      </c>
      <c r="F152">
        <v>8</v>
      </c>
      <c r="G152" t="e">
        <f>+VLOOKUP(A152,'2023'!#REF!,21,0)</f>
        <v>#REF!</v>
      </c>
      <c r="H152" t="e">
        <f t="shared" si="5"/>
        <v>#REF!</v>
      </c>
      <c r="I152" t="s">
        <v>48</v>
      </c>
      <c r="J152" t="s">
        <v>18</v>
      </c>
      <c r="K152" t="s">
        <v>19</v>
      </c>
      <c r="L152" t="s">
        <v>20</v>
      </c>
      <c r="M152" t="s">
        <v>469</v>
      </c>
      <c r="N152" t="s">
        <v>22</v>
      </c>
      <c r="O152" t="s">
        <v>50</v>
      </c>
      <c r="P152" t="s">
        <v>51</v>
      </c>
      <c r="Q152" t="s">
        <v>470</v>
      </c>
      <c r="R152" t="s">
        <v>471</v>
      </c>
      <c r="S152" t="s">
        <v>46</v>
      </c>
      <c r="T152" s="8" t="s">
        <v>47</v>
      </c>
      <c r="U152" t="s">
        <v>33</v>
      </c>
    </row>
    <row r="153" spans="1:21" x14ac:dyDescent="0.25">
      <c r="A153">
        <v>153</v>
      </c>
      <c r="B153">
        <v>36160000</v>
      </c>
      <c r="C153">
        <v>4520000</v>
      </c>
      <c r="D153" t="e">
        <f>+VLOOKUP(A153,'2023'!#REF!,29,0)</f>
        <v>#REF!</v>
      </c>
      <c r="E153" t="e">
        <f t="shared" si="4"/>
        <v>#REF!</v>
      </c>
      <c r="F153">
        <v>8</v>
      </c>
      <c r="G153" t="e">
        <f>+VLOOKUP(A153,'2023'!#REF!,21,0)</f>
        <v>#REF!</v>
      </c>
      <c r="H153" t="e">
        <f t="shared" si="5"/>
        <v>#REF!</v>
      </c>
      <c r="I153" t="s">
        <v>48</v>
      </c>
      <c r="J153" t="s">
        <v>18</v>
      </c>
      <c r="K153" t="s">
        <v>19</v>
      </c>
      <c r="L153" t="s">
        <v>20</v>
      </c>
      <c r="M153" t="s">
        <v>472</v>
      </c>
      <c r="N153" t="s">
        <v>473</v>
      </c>
      <c r="O153" t="s">
        <v>50</v>
      </c>
      <c r="P153" t="s">
        <v>51</v>
      </c>
      <c r="Q153" t="s">
        <v>470</v>
      </c>
      <c r="R153" t="s">
        <v>474</v>
      </c>
      <c r="S153" t="s">
        <v>46</v>
      </c>
      <c r="T153" s="8" t="s">
        <v>475</v>
      </c>
      <c r="U153" t="s">
        <v>33</v>
      </c>
    </row>
    <row r="154" spans="1:21" x14ac:dyDescent="0.25">
      <c r="A154">
        <v>154</v>
      </c>
      <c r="B154">
        <v>36160000</v>
      </c>
      <c r="C154">
        <v>4520000</v>
      </c>
      <c r="D154" t="e">
        <f>+VLOOKUP(A154,'2023'!#REF!,29,0)</f>
        <v>#REF!</v>
      </c>
      <c r="E154" t="e">
        <f t="shared" si="4"/>
        <v>#REF!</v>
      </c>
      <c r="F154">
        <v>8</v>
      </c>
      <c r="G154" t="e">
        <f>+VLOOKUP(A154,'2023'!#REF!,21,0)</f>
        <v>#REF!</v>
      </c>
      <c r="H154" t="e">
        <f t="shared" si="5"/>
        <v>#REF!</v>
      </c>
      <c r="I154" t="s">
        <v>48</v>
      </c>
      <c r="J154" t="s">
        <v>18</v>
      </c>
      <c r="K154" t="s">
        <v>19</v>
      </c>
      <c r="L154" t="s">
        <v>20</v>
      </c>
      <c r="M154" t="s">
        <v>476</v>
      </c>
      <c r="N154" t="s">
        <v>22</v>
      </c>
      <c r="O154" t="s">
        <v>50</v>
      </c>
      <c r="P154" t="s">
        <v>51</v>
      </c>
      <c r="Q154" t="s">
        <v>470</v>
      </c>
      <c r="R154" t="s">
        <v>477</v>
      </c>
      <c r="S154" t="s">
        <v>46</v>
      </c>
      <c r="T154" s="8" t="s">
        <v>47</v>
      </c>
      <c r="U154" t="s">
        <v>29</v>
      </c>
    </row>
    <row r="155" spans="1:21" x14ac:dyDescent="0.25">
      <c r="A155">
        <v>155</v>
      </c>
      <c r="B155">
        <v>36160000</v>
      </c>
      <c r="C155">
        <v>4520000</v>
      </c>
      <c r="D155" t="e">
        <f>+VLOOKUP(A155,'2023'!#REF!,29,0)</f>
        <v>#REF!</v>
      </c>
      <c r="E155" t="e">
        <f t="shared" si="4"/>
        <v>#REF!</v>
      </c>
      <c r="F155">
        <v>8</v>
      </c>
      <c r="G155" t="e">
        <f>+VLOOKUP(A155,'2023'!#REF!,21,0)</f>
        <v>#REF!</v>
      </c>
      <c r="H155" t="e">
        <f t="shared" si="5"/>
        <v>#REF!</v>
      </c>
      <c r="I155" t="s">
        <v>48</v>
      </c>
      <c r="J155" t="s">
        <v>18</v>
      </c>
      <c r="K155" t="s">
        <v>19</v>
      </c>
      <c r="L155" t="s">
        <v>20</v>
      </c>
      <c r="M155" t="s">
        <v>478</v>
      </c>
      <c r="N155" t="s">
        <v>479</v>
      </c>
      <c r="O155" t="s">
        <v>50</v>
      </c>
      <c r="P155" t="s">
        <v>51</v>
      </c>
      <c r="Q155" t="s">
        <v>470</v>
      </c>
      <c r="R155" t="s">
        <v>480</v>
      </c>
      <c r="S155" t="s">
        <v>46</v>
      </c>
      <c r="T155" s="8" t="s">
        <v>97</v>
      </c>
      <c r="U155" t="s">
        <v>29</v>
      </c>
    </row>
    <row r="156" spans="1:21" x14ac:dyDescent="0.25">
      <c r="A156">
        <v>156</v>
      </c>
      <c r="B156">
        <v>24800000</v>
      </c>
      <c r="C156">
        <v>3100000</v>
      </c>
      <c r="D156" t="e">
        <f>+VLOOKUP(A156,'2023'!#REF!,29,0)</f>
        <v>#REF!</v>
      </c>
      <c r="E156" t="e">
        <f t="shared" si="4"/>
        <v>#REF!</v>
      </c>
      <c r="F156">
        <v>8</v>
      </c>
      <c r="G156" t="e">
        <f>+VLOOKUP(A156,'2023'!#REF!,21,0)</f>
        <v>#REF!</v>
      </c>
      <c r="H156" t="e">
        <f t="shared" si="5"/>
        <v>#REF!</v>
      </c>
      <c r="I156" t="s">
        <v>17</v>
      </c>
      <c r="J156" t="s">
        <v>18</v>
      </c>
      <c r="K156" t="s">
        <v>19</v>
      </c>
      <c r="L156" t="s">
        <v>20</v>
      </c>
      <c r="M156" t="s">
        <v>481</v>
      </c>
      <c r="N156" t="s">
        <v>22</v>
      </c>
      <c r="O156" t="s">
        <v>23</v>
      </c>
      <c r="P156" t="s">
        <v>24</v>
      </c>
      <c r="Q156" t="s">
        <v>482</v>
      </c>
      <c r="R156" t="s">
        <v>483</v>
      </c>
      <c r="S156" t="s">
        <v>27</v>
      </c>
      <c r="T156" s="8" t="s">
        <v>40</v>
      </c>
      <c r="U156" t="s">
        <v>29</v>
      </c>
    </row>
    <row r="157" spans="1:21" x14ac:dyDescent="0.25">
      <c r="A157">
        <v>157</v>
      </c>
      <c r="B157">
        <v>36160000</v>
      </c>
      <c r="C157">
        <v>4520000</v>
      </c>
      <c r="D157" t="e">
        <f>+VLOOKUP(A157,'2023'!#REF!,29,0)</f>
        <v>#REF!</v>
      </c>
      <c r="E157" t="e">
        <f t="shared" si="4"/>
        <v>#REF!</v>
      </c>
      <c r="F157">
        <v>8</v>
      </c>
      <c r="G157" t="e">
        <f>+VLOOKUP(A157,'2023'!#REF!,21,0)</f>
        <v>#REF!</v>
      </c>
      <c r="H157" t="e">
        <f t="shared" si="5"/>
        <v>#REF!</v>
      </c>
      <c r="I157" t="s">
        <v>17</v>
      </c>
      <c r="J157" t="s">
        <v>18</v>
      </c>
      <c r="K157" t="s">
        <v>19</v>
      </c>
      <c r="L157" t="s">
        <v>20</v>
      </c>
      <c r="M157" t="s">
        <v>484</v>
      </c>
      <c r="N157" t="s">
        <v>22</v>
      </c>
      <c r="O157" t="s">
        <v>23</v>
      </c>
      <c r="P157" t="s">
        <v>24</v>
      </c>
      <c r="Q157" t="s">
        <v>134</v>
      </c>
      <c r="R157" t="s">
        <v>134</v>
      </c>
      <c r="S157" t="s">
        <v>46</v>
      </c>
      <c r="T157" s="8" t="s">
        <v>47</v>
      </c>
      <c r="U157" t="s">
        <v>33</v>
      </c>
    </row>
    <row r="158" spans="1:21" x14ac:dyDescent="0.25">
      <c r="A158">
        <v>158</v>
      </c>
      <c r="B158">
        <v>18400000</v>
      </c>
      <c r="C158">
        <v>2300000</v>
      </c>
      <c r="D158" t="e">
        <f>+VLOOKUP(A158,'2023'!#REF!,29,0)</f>
        <v>#REF!</v>
      </c>
      <c r="E158" t="e">
        <f t="shared" si="4"/>
        <v>#REF!</v>
      </c>
      <c r="F158">
        <v>8</v>
      </c>
      <c r="G158" t="e">
        <f>+VLOOKUP(A158,'2023'!#REF!,21,0)</f>
        <v>#REF!</v>
      </c>
      <c r="H158" t="e">
        <f t="shared" si="5"/>
        <v>#REF!</v>
      </c>
      <c r="I158" t="s">
        <v>48</v>
      </c>
      <c r="J158" t="s">
        <v>18</v>
      </c>
      <c r="K158" t="s">
        <v>19</v>
      </c>
      <c r="L158" t="s">
        <v>20</v>
      </c>
      <c r="M158" t="s">
        <v>117</v>
      </c>
      <c r="N158" t="s">
        <v>22</v>
      </c>
      <c r="O158" t="s">
        <v>50</v>
      </c>
      <c r="P158" t="s">
        <v>51</v>
      </c>
      <c r="Q158" t="s">
        <v>134</v>
      </c>
      <c r="R158" t="s">
        <v>134</v>
      </c>
      <c r="S158" t="s">
        <v>27</v>
      </c>
      <c r="T158" s="8" t="s">
        <v>356</v>
      </c>
      <c r="U158" t="s">
        <v>33</v>
      </c>
    </row>
    <row r="159" spans="1:21" x14ac:dyDescent="0.25">
      <c r="A159">
        <v>159</v>
      </c>
      <c r="B159">
        <v>18400000</v>
      </c>
      <c r="C159">
        <v>2300000</v>
      </c>
      <c r="D159" t="e">
        <f>+VLOOKUP(A159,'2023'!#REF!,29,0)</f>
        <v>#REF!</v>
      </c>
      <c r="E159" t="e">
        <f t="shared" si="4"/>
        <v>#REF!</v>
      </c>
      <c r="F159">
        <v>8</v>
      </c>
      <c r="G159" t="e">
        <f>+VLOOKUP(A159,'2023'!#REF!,21,0)</f>
        <v>#REF!</v>
      </c>
      <c r="H159" t="e">
        <f t="shared" si="5"/>
        <v>#REF!</v>
      </c>
      <c r="I159" t="s">
        <v>48</v>
      </c>
      <c r="J159" t="s">
        <v>18</v>
      </c>
      <c r="K159" t="s">
        <v>19</v>
      </c>
      <c r="L159" t="s">
        <v>20</v>
      </c>
      <c r="M159" t="s">
        <v>485</v>
      </c>
      <c r="N159" t="s">
        <v>486</v>
      </c>
      <c r="O159" t="s">
        <v>50</v>
      </c>
      <c r="P159" t="s">
        <v>51</v>
      </c>
      <c r="Q159" t="s">
        <v>134</v>
      </c>
      <c r="R159" t="s">
        <v>134</v>
      </c>
      <c r="S159" t="s">
        <v>27</v>
      </c>
      <c r="T159" s="8" t="s">
        <v>128</v>
      </c>
      <c r="U159" t="s">
        <v>29</v>
      </c>
    </row>
    <row r="160" spans="1:21" x14ac:dyDescent="0.25">
      <c r="A160">
        <v>160</v>
      </c>
      <c r="B160">
        <v>36160000</v>
      </c>
      <c r="C160">
        <v>4520000</v>
      </c>
      <c r="D160" t="e">
        <f>+VLOOKUP(A160,'2023'!#REF!,29,0)</f>
        <v>#REF!</v>
      </c>
      <c r="E160" t="e">
        <f t="shared" si="4"/>
        <v>#REF!</v>
      </c>
      <c r="F160">
        <v>8</v>
      </c>
      <c r="G160" t="e">
        <f>+VLOOKUP(A160,'2023'!#REF!,21,0)</f>
        <v>#REF!</v>
      </c>
      <c r="H160" t="e">
        <f t="shared" si="5"/>
        <v>#REF!</v>
      </c>
      <c r="I160" t="s">
        <v>17</v>
      </c>
      <c r="J160" t="s">
        <v>18</v>
      </c>
      <c r="K160" t="s">
        <v>19</v>
      </c>
      <c r="L160" t="s">
        <v>20</v>
      </c>
      <c r="M160" t="s">
        <v>487</v>
      </c>
      <c r="N160" t="s">
        <v>22</v>
      </c>
      <c r="O160" t="s">
        <v>23</v>
      </c>
      <c r="P160" t="s">
        <v>24</v>
      </c>
      <c r="Q160" t="s">
        <v>134</v>
      </c>
      <c r="R160" t="s">
        <v>134</v>
      </c>
      <c r="S160" t="s">
        <v>46</v>
      </c>
      <c r="T160" s="8" t="s">
        <v>47</v>
      </c>
      <c r="U160" t="s">
        <v>29</v>
      </c>
    </row>
    <row r="161" spans="1:21" x14ac:dyDescent="0.25">
      <c r="A161">
        <v>161</v>
      </c>
      <c r="B161">
        <v>24800000</v>
      </c>
      <c r="C161">
        <v>3100000</v>
      </c>
      <c r="D161" t="e">
        <f>+VLOOKUP(A161,'2023'!#REF!,29,0)</f>
        <v>#REF!</v>
      </c>
      <c r="E161" t="e">
        <f t="shared" si="4"/>
        <v>#REF!</v>
      </c>
      <c r="F161">
        <v>8</v>
      </c>
      <c r="G161" t="e">
        <f>+VLOOKUP(A161,'2023'!#REF!,21,0)</f>
        <v>#REF!</v>
      </c>
      <c r="H161" t="e">
        <f t="shared" si="5"/>
        <v>#REF!</v>
      </c>
      <c r="I161" t="s">
        <v>17</v>
      </c>
      <c r="J161" t="s">
        <v>18</v>
      </c>
      <c r="K161" t="s">
        <v>19</v>
      </c>
      <c r="L161" t="s">
        <v>20</v>
      </c>
      <c r="M161" t="s">
        <v>488</v>
      </c>
      <c r="N161" t="s">
        <v>22</v>
      </c>
      <c r="O161" t="s">
        <v>23</v>
      </c>
      <c r="P161" t="s">
        <v>24</v>
      </c>
      <c r="Q161" t="s">
        <v>134</v>
      </c>
      <c r="R161" t="s">
        <v>134</v>
      </c>
      <c r="S161" t="s">
        <v>27</v>
      </c>
      <c r="T161" s="8" t="s">
        <v>489</v>
      </c>
      <c r="U161" t="s">
        <v>33</v>
      </c>
    </row>
    <row r="162" spans="1:21" x14ac:dyDescent="0.25">
      <c r="A162">
        <v>162</v>
      </c>
      <c r="B162">
        <v>18400000</v>
      </c>
      <c r="C162">
        <v>2300000</v>
      </c>
      <c r="D162" t="e">
        <f>+VLOOKUP(A162,'2023'!#REF!,29,0)</f>
        <v>#REF!</v>
      </c>
      <c r="E162" t="e">
        <f t="shared" si="4"/>
        <v>#REF!</v>
      </c>
      <c r="F162">
        <v>8</v>
      </c>
      <c r="G162" t="e">
        <f>+VLOOKUP(A162,'2023'!#REF!,21,0)</f>
        <v>#REF!</v>
      </c>
      <c r="H162" t="e">
        <f t="shared" si="5"/>
        <v>#REF!</v>
      </c>
      <c r="I162" t="s">
        <v>17</v>
      </c>
      <c r="J162" t="s">
        <v>18</v>
      </c>
      <c r="K162" t="s">
        <v>19</v>
      </c>
      <c r="L162" t="s">
        <v>20</v>
      </c>
      <c r="M162" t="s">
        <v>490</v>
      </c>
      <c r="N162" t="s">
        <v>22</v>
      </c>
      <c r="O162" t="s">
        <v>23</v>
      </c>
      <c r="P162" t="s">
        <v>24</v>
      </c>
      <c r="Q162" t="s">
        <v>134</v>
      </c>
      <c r="R162" t="s">
        <v>134</v>
      </c>
      <c r="S162" t="s">
        <v>27</v>
      </c>
      <c r="T162" s="8" t="s">
        <v>28</v>
      </c>
      <c r="U162" t="s">
        <v>29</v>
      </c>
    </row>
    <row r="163" spans="1:21" x14ac:dyDescent="0.25">
      <c r="A163">
        <v>163</v>
      </c>
      <c r="B163">
        <v>13800000</v>
      </c>
      <c r="C163">
        <v>2300000</v>
      </c>
      <c r="D163" t="e">
        <f>+VLOOKUP(A163,'2023'!#REF!,29,0)</f>
        <v>#REF!</v>
      </c>
      <c r="E163" t="e">
        <f t="shared" si="4"/>
        <v>#REF!</v>
      </c>
      <c r="F163">
        <v>6</v>
      </c>
      <c r="H163" t="b">
        <f t="shared" si="5"/>
        <v>0</v>
      </c>
      <c r="I163" t="s">
        <v>291</v>
      </c>
      <c r="J163" t="s">
        <v>18</v>
      </c>
      <c r="K163" t="s">
        <v>19</v>
      </c>
      <c r="L163" t="s">
        <v>20</v>
      </c>
      <c r="M163" t="s">
        <v>491</v>
      </c>
      <c r="N163" t="s">
        <v>22</v>
      </c>
      <c r="O163" t="s">
        <v>293</v>
      </c>
      <c r="P163" t="s">
        <v>294</v>
      </c>
      <c r="Q163" t="s">
        <v>407</v>
      </c>
      <c r="R163" t="s">
        <v>492</v>
      </c>
      <c r="S163" t="s">
        <v>27</v>
      </c>
      <c r="T163" s="8" t="s">
        <v>40</v>
      </c>
      <c r="U163" t="s">
        <v>33</v>
      </c>
    </row>
    <row r="164" spans="1:21" x14ac:dyDescent="0.25">
      <c r="A164">
        <v>165</v>
      </c>
      <c r="B164">
        <v>13800000</v>
      </c>
      <c r="C164">
        <v>2300000</v>
      </c>
      <c r="D164" t="e">
        <f>+VLOOKUP(A164,'2023'!#REF!,29,0)</f>
        <v>#REF!</v>
      </c>
      <c r="E164" t="e">
        <f t="shared" si="4"/>
        <v>#REF!</v>
      </c>
      <c r="F164">
        <v>6</v>
      </c>
      <c r="H164" t="b">
        <f t="shared" si="5"/>
        <v>0</v>
      </c>
      <c r="I164" t="s">
        <v>291</v>
      </c>
      <c r="J164" t="s">
        <v>18</v>
      </c>
      <c r="K164" t="s">
        <v>19</v>
      </c>
      <c r="L164" t="s">
        <v>20</v>
      </c>
      <c r="M164" t="s">
        <v>493</v>
      </c>
      <c r="N164" t="s">
        <v>22</v>
      </c>
      <c r="O164" t="s">
        <v>293</v>
      </c>
      <c r="P164" t="s">
        <v>294</v>
      </c>
      <c r="Q164" t="s">
        <v>407</v>
      </c>
      <c r="R164" t="s">
        <v>494</v>
      </c>
      <c r="S164" t="s">
        <v>27</v>
      </c>
      <c r="T164" s="8" t="s">
        <v>28</v>
      </c>
      <c r="U164" t="s">
        <v>29</v>
      </c>
    </row>
    <row r="165" spans="1:21" x14ac:dyDescent="0.25">
      <c r="A165">
        <v>166</v>
      </c>
      <c r="B165">
        <v>13800000</v>
      </c>
      <c r="C165">
        <v>2300000</v>
      </c>
      <c r="D165" t="e">
        <f>+VLOOKUP(A165,'2023'!#REF!,29,0)</f>
        <v>#REF!</v>
      </c>
      <c r="E165" t="e">
        <f t="shared" si="4"/>
        <v>#REF!</v>
      </c>
      <c r="F165">
        <v>6</v>
      </c>
      <c r="H165" t="b">
        <f t="shared" si="5"/>
        <v>0</v>
      </c>
      <c r="I165" t="s">
        <v>291</v>
      </c>
      <c r="J165" t="s">
        <v>18</v>
      </c>
      <c r="K165" t="s">
        <v>19</v>
      </c>
      <c r="L165" t="s">
        <v>20</v>
      </c>
      <c r="M165" t="s">
        <v>495</v>
      </c>
      <c r="N165" t="s">
        <v>22</v>
      </c>
      <c r="O165" t="s">
        <v>293</v>
      </c>
      <c r="P165" t="s">
        <v>294</v>
      </c>
      <c r="Q165" t="s">
        <v>407</v>
      </c>
      <c r="R165" t="s">
        <v>496</v>
      </c>
      <c r="S165" t="s">
        <v>27</v>
      </c>
      <c r="T165" s="8" t="s">
        <v>28</v>
      </c>
      <c r="U165" t="s">
        <v>33</v>
      </c>
    </row>
    <row r="166" spans="1:21" x14ac:dyDescent="0.25">
      <c r="A166">
        <v>167</v>
      </c>
      <c r="B166">
        <v>13800000</v>
      </c>
      <c r="C166">
        <v>2300000</v>
      </c>
      <c r="D166" t="e">
        <f>+VLOOKUP(A166,'2023'!#REF!,29,0)</f>
        <v>#REF!</v>
      </c>
      <c r="E166" t="e">
        <f t="shared" si="4"/>
        <v>#REF!</v>
      </c>
      <c r="F166">
        <v>6</v>
      </c>
      <c r="H166" t="b">
        <f t="shared" si="5"/>
        <v>0</v>
      </c>
      <c r="I166" t="s">
        <v>291</v>
      </c>
      <c r="J166" t="s">
        <v>18</v>
      </c>
      <c r="K166" t="s">
        <v>19</v>
      </c>
      <c r="L166" t="s">
        <v>20</v>
      </c>
      <c r="M166" t="s">
        <v>497</v>
      </c>
      <c r="N166" t="s">
        <v>22</v>
      </c>
      <c r="O166" t="s">
        <v>293</v>
      </c>
      <c r="P166" t="s">
        <v>294</v>
      </c>
      <c r="Q166" t="s">
        <v>407</v>
      </c>
      <c r="R166" t="s">
        <v>498</v>
      </c>
      <c r="S166" t="s">
        <v>27</v>
      </c>
      <c r="T166" s="8" t="s">
        <v>47</v>
      </c>
      <c r="U166" t="s">
        <v>33</v>
      </c>
    </row>
    <row r="167" spans="1:21" x14ac:dyDescent="0.25">
      <c r="A167">
        <v>168</v>
      </c>
      <c r="B167">
        <v>36160000</v>
      </c>
      <c r="C167">
        <v>4520000</v>
      </c>
      <c r="D167" t="e">
        <f>+VLOOKUP(A167,'2023'!#REF!,29,0)</f>
        <v>#REF!</v>
      </c>
      <c r="E167" t="e">
        <f t="shared" si="4"/>
        <v>#REF!</v>
      </c>
      <c r="F167">
        <v>8</v>
      </c>
      <c r="H167" t="b">
        <f t="shared" si="5"/>
        <v>0</v>
      </c>
      <c r="I167" t="s">
        <v>291</v>
      </c>
      <c r="J167" t="s">
        <v>18</v>
      </c>
      <c r="K167" t="s">
        <v>19</v>
      </c>
      <c r="L167" t="s">
        <v>20</v>
      </c>
      <c r="M167" t="s">
        <v>499</v>
      </c>
      <c r="N167" t="s">
        <v>22</v>
      </c>
      <c r="O167" t="s">
        <v>293</v>
      </c>
      <c r="P167" t="s">
        <v>294</v>
      </c>
      <c r="Q167" t="s">
        <v>134</v>
      </c>
      <c r="R167" t="s">
        <v>134</v>
      </c>
      <c r="S167" t="s">
        <v>46</v>
      </c>
      <c r="T167" s="8" t="s">
        <v>47</v>
      </c>
      <c r="U167" t="s">
        <v>33</v>
      </c>
    </row>
    <row r="168" spans="1:21" x14ac:dyDescent="0.25">
      <c r="A168">
        <v>170</v>
      </c>
      <c r="B168">
        <v>13800000</v>
      </c>
      <c r="C168">
        <v>2300000</v>
      </c>
      <c r="D168" t="e">
        <f>+VLOOKUP(A168,'2023'!#REF!,29,0)</f>
        <v>#REF!</v>
      </c>
      <c r="E168" t="e">
        <f t="shared" si="4"/>
        <v>#REF!</v>
      </c>
      <c r="F168">
        <v>6</v>
      </c>
      <c r="H168" t="b">
        <f t="shared" si="5"/>
        <v>0</v>
      </c>
      <c r="I168" t="s">
        <v>291</v>
      </c>
      <c r="J168" t="s">
        <v>18</v>
      </c>
      <c r="K168" t="s">
        <v>19</v>
      </c>
      <c r="L168" t="s">
        <v>20</v>
      </c>
      <c r="M168" t="s">
        <v>500</v>
      </c>
      <c r="N168" t="s">
        <v>22</v>
      </c>
      <c r="O168" t="s">
        <v>293</v>
      </c>
      <c r="P168" t="s">
        <v>294</v>
      </c>
      <c r="Q168" t="s">
        <v>501</v>
      </c>
      <c r="R168" t="s">
        <v>502</v>
      </c>
      <c r="S168" t="s">
        <v>27</v>
      </c>
      <c r="T168" s="8" t="s">
        <v>28</v>
      </c>
      <c r="U168" t="s">
        <v>33</v>
      </c>
    </row>
    <row r="169" spans="1:21" x14ac:dyDescent="0.25">
      <c r="A169">
        <v>171</v>
      </c>
      <c r="B169">
        <v>27120000</v>
      </c>
      <c r="C169">
        <v>4520000</v>
      </c>
      <c r="D169" t="e">
        <f>+VLOOKUP(A169,'2023'!#REF!,29,0)</f>
        <v>#REF!</v>
      </c>
      <c r="E169" t="e">
        <f t="shared" si="4"/>
        <v>#REF!</v>
      </c>
      <c r="F169">
        <v>6</v>
      </c>
      <c r="H169" t="b">
        <f t="shared" si="5"/>
        <v>0</v>
      </c>
      <c r="I169" t="s">
        <v>17</v>
      </c>
      <c r="J169" t="s">
        <v>18</v>
      </c>
      <c r="K169" t="s">
        <v>19</v>
      </c>
      <c r="L169" t="s">
        <v>20</v>
      </c>
      <c r="M169" t="s">
        <v>503</v>
      </c>
      <c r="N169" t="s">
        <v>22</v>
      </c>
      <c r="O169" t="s">
        <v>23</v>
      </c>
      <c r="P169" t="s">
        <v>24</v>
      </c>
      <c r="Q169" t="s">
        <v>504</v>
      </c>
      <c r="R169" t="s">
        <v>505</v>
      </c>
      <c r="S169" t="s">
        <v>46</v>
      </c>
      <c r="T169" s="8" t="s">
        <v>47</v>
      </c>
      <c r="U169" t="s">
        <v>29</v>
      </c>
    </row>
    <row r="170" spans="1:21" x14ac:dyDescent="0.25">
      <c r="A170">
        <v>172</v>
      </c>
      <c r="B170">
        <v>27120000</v>
      </c>
      <c r="C170">
        <v>4520000</v>
      </c>
      <c r="D170" t="e">
        <f>+VLOOKUP(A170,'2023'!#REF!,29,0)</f>
        <v>#REF!</v>
      </c>
      <c r="E170" t="e">
        <f t="shared" si="4"/>
        <v>#REF!</v>
      </c>
      <c r="F170">
        <v>6</v>
      </c>
      <c r="G170" t="e">
        <f>+VLOOKUP(A170,'2023'!#REF!,21,0)</f>
        <v>#REF!</v>
      </c>
      <c r="H170" t="e">
        <f t="shared" si="5"/>
        <v>#REF!</v>
      </c>
      <c r="I170" t="s">
        <v>291</v>
      </c>
      <c r="J170" t="s">
        <v>18</v>
      </c>
      <c r="K170" t="s">
        <v>19</v>
      </c>
      <c r="L170" t="s">
        <v>20</v>
      </c>
      <c r="M170" t="s">
        <v>506</v>
      </c>
      <c r="N170" t="s">
        <v>22</v>
      </c>
      <c r="O170" t="s">
        <v>293</v>
      </c>
      <c r="P170" t="s">
        <v>294</v>
      </c>
      <c r="Q170" t="s">
        <v>507</v>
      </c>
      <c r="R170" t="s">
        <v>508</v>
      </c>
      <c r="S170" t="s">
        <v>46</v>
      </c>
      <c r="T170" s="8" t="s">
        <v>401</v>
      </c>
      <c r="U170" t="s">
        <v>29</v>
      </c>
    </row>
    <row r="171" spans="1:21" x14ac:dyDescent="0.25">
      <c r="A171">
        <v>173</v>
      </c>
      <c r="B171">
        <v>36160000</v>
      </c>
      <c r="C171">
        <v>4520000</v>
      </c>
      <c r="D171" t="e">
        <f>+VLOOKUP(A171,'2023'!#REF!,29,0)</f>
        <v>#REF!</v>
      </c>
      <c r="E171" t="e">
        <f t="shared" si="4"/>
        <v>#REF!</v>
      </c>
      <c r="F171">
        <v>8</v>
      </c>
      <c r="H171" t="b">
        <f t="shared" si="5"/>
        <v>0</v>
      </c>
      <c r="I171" t="s">
        <v>303</v>
      </c>
      <c r="J171" t="s">
        <v>18</v>
      </c>
      <c r="K171" t="s">
        <v>19</v>
      </c>
      <c r="L171" t="s">
        <v>20</v>
      </c>
      <c r="M171" t="s">
        <v>509</v>
      </c>
      <c r="N171" t="s">
        <v>22</v>
      </c>
      <c r="O171" t="s">
        <v>305</v>
      </c>
      <c r="P171" t="s">
        <v>306</v>
      </c>
      <c r="Q171" t="s">
        <v>510</v>
      </c>
      <c r="R171" t="s">
        <v>511</v>
      </c>
      <c r="S171" t="s">
        <v>46</v>
      </c>
      <c r="T171" s="8" t="s">
        <v>47</v>
      </c>
      <c r="U171" t="s">
        <v>33</v>
      </c>
    </row>
    <row r="172" spans="1:21" x14ac:dyDescent="0.25">
      <c r="A172">
        <v>174</v>
      </c>
      <c r="B172">
        <v>18400000</v>
      </c>
      <c r="C172">
        <v>2300000</v>
      </c>
      <c r="D172" t="e">
        <f>+VLOOKUP(A172,'2023'!#REF!,29,0)</f>
        <v>#REF!</v>
      </c>
      <c r="E172" t="e">
        <f t="shared" si="4"/>
        <v>#REF!</v>
      </c>
      <c r="F172">
        <v>8</v>
      </c>
      <c r="H172" t="b">
        <f t="shared" si="5"/>
        <v>0</v>
      </c>
      <c r="I172" t="s">
        <v>362</v>
      </c>
      <c r="J172" t="s">
        <v>18</v>
      </c>
      <c r="K172" t="s">
        <v>19</v>
      </c>
      <c r="L172" t="s">
        <v>20</v>
      </c>
      <c r="M172" t="s">
        <v>512</v>
      </c>
      <c r="N172" t="s">
        <v>22</v>
      </c>
      <c r="O172" t="s">
        <v>365</v>
      </c>
      <c r="P172" t="s">
        <v>366</v>
      </c>
      <c r="Q172" t="s">
        <v>513</v>
      </c>
      <c r="R172" t="s">
        <v>514</v>
      </c>
      <c r="S172" t="s">
        <v>27</v>
      </c>
      <c r="T172" s="8" t="s">
        <v>28</v>
      </c>
      <c r="U172" t="s">
        <v>33</v>
      </c>
    </row>
    <row r="173" spans="1:21" x14ac:dyDescent="0.25">
      <c r="A173">
        <v>175</v>
      </c>
      <c r="B173">
        <v>22400000</v>
      </c>
      <c r="C173">
        <v>2800000</v>
      </c>
      <c r="D173" t="e">
        <f>+VLOOKUP(A173,'2023'!#REF!,29,0)</f>
        <v>#REF!</v>
      </c>
      <c r="E173" t="e">
        <f t="shared" si="4"/>
        <v>#REF!</v>
      </c>
      <c r="F173">
        <v>8</v>
      </c>
      <c r="G173" t="e">
        <f>+VLOOKUP(A173,'2023'!#REF!,21,0)</f>
        <v>#REF!</v>
      </c>
      <c r="H173" t="e">
        <f t="shared" si="5"/>
        <v>#REF!</v>
      </c>
      <c r="I173" t="s">
        <v>251</v>
      </c>
      <c r="J173" t="s">
        <v>18</v>
      </c>
      <c r="K173" t="s">
        <v>19</v>
      </c>
      <c r="L173" t="s">
        <v>20</v>
      </c>
      <c r="M173" t="s">
        <v>515</v>
      </c>
      <c r="N173" t="s">
        <v>22</v>
      </c>
      <c r="O173" t="s">
        <v>253</v>
      </c>
      <c r="P173" t="s">
        <v>254</v>
      </c>
      <c r="Q173" t="s">
        <v>352</v>
      </c>
      <c r="R173" t="s">
        <v>516</v>
      </c>
      <c r="S173" t="s">
        <v>27</v>
      </c>
      <c r="T173" s="8" t="s">
        <v>40</v>
      </c>
      <c r="U173" t="s">
        <v>33</v>
      </c>
    </row>
    <row r="174" spans="1:21" x14ac:dyDescent="0.25">
      <c r="A174">
        <v>176</v>
      </c>
      <c r="B174">
        <v>22400000</v>
      </c>
      <c r="C174">
        <v>2800000</v>
      </c>
      <c r="D174" t="e">
        <f>+VLOOKUP(A174,'2023'!#REF!,29,0)</f>
        <v>#REF!</v>
      </c>
      <c r="E174" t="e">
        <f t="shared" si="4"/>
        <v>#REF!</v>
      </c>
      <c r="F174">
        <v>8</v>
      </c>
      <c r="G174" t="e">
        <f>+VLOOKUP(A174,'2023'!#REF!,21,0)</f>
        <v>#REF!</v>
      </c>
      <c r="H174" t="e">
        <f t="shared" si="5"/>
        <v>#REF!</v>
      </c>
      <c r="I174" t="s">
        <v>251</v>
      </c>
      <c r="J174" t="s">
        <v>18</v>
      </c>
      <c r="K174" t="s">
        <v>19</v>
      </c>
      <c r="L174" t="s">
        <v>20</v>
      </c>
      <c r="M174" t="s">
        <v>517</v>
      </c>
      <c r="N174" t="s">
        <v>22</v>
      </c>
      <c r="O174" t="s">
        <v>253</v>
      </c>
      <c r="P174" t="s">
        <v>254</v>
      </c>
      <c r="Q174" t="s">
        <v>352</v>
      </c>
      <c r="R174" t="s">
        <v>518</v>
      </c>
      <c r="S174" t="s">
        <v>27</v>
      </c>
      <c r="T174" s="8" t="s">
        <v>47</v>
      </c>
      <c r="U174" t="s">
        <v>29</v>
      </c>
    </row>
    <row r="175" spans="1:21" x14ac:dyDescent="0.25">
      <c r="A175">
        <v>177</v>
      </c>
      <c r="B175">
        <v>22400000</v>
      </c>
      <c r="C175">
        <v>2800000</v>
      </c>
      <c r="D175" t="e">
        <f>+VLOOKUP(A175,'2023'!#REF!,29,0)</f>
        <v>#REF!</v>
      </c>
      <c r="E175" t="e">
        <f t="shared" si="4"/>
        <v>#REF!</v>
      </c>
      <c r="F175">
        <v>8</v>
      </c>
      <c r="G175" t="e">
        <f>+VLOOKUP(A175,'2023'!#REF!,21,0)</f>
        <v>#REF!</v>
      </c>
      <c r="H175" t="e">
        <f t="shared" si="5"/>
        <v>#REF!</v>
      </c>
      <c r="I175" t="s">
        <v>251</v>
      </c>
      <c r="J175" t="s">
        <v>18</v>
      </c>
      <c r="K175" t="s">
        <v>19</v>
      </c>
      <c r="L175" t="s">
        <v>20</v>
      </c>
      <c r="M175" t="s">
        <v>519</v>
      </c>
      <c r="N175" t="s">
        <v>22</v>
      </c>
      <c r="O175" t="s">
        <v>253</v>
      </c>
      <c r="P175" t="s">
        <v>254</v>
      </c>
      <c r="Q175" t="s">
        <v>352</v>
      </c>
      <c r="R175" t="s">
        <v>520</v>
      </c>
      <c r="S175" t="s">
        <v>27</v>
      </c>
      <c r="T175" s="8" t="s">
        <v>47</v>
      </c>
      <c r="U175" t="s">
        <v>33</v>
      </c>
    </row>
    <row r="176" spans="1:21" x14ac:dyDescent="0.25">
      <c r="A176">
        <v>178</v>
      </c>
      <c r="B176">
        <v>285600000</v>
      </c>
      <c r="C176">
        <v>23800000</v>
      </c>
      <c r="D176" t="e">
        <f>+VLOOKUP(A176,'2023'!#REF!,29,0)</f>
        <v>#REF!</v>
      </c>
      <c r="E176" t="e">
        <f t="shared" si="4"/>
        <v>#REF!</v>
      </c>
      <c r="F176">
        <v>12</v>
      </c>
      <c r="G176" t="e">
        <f>+VLOOKUP(A176,'2023'!#REF!,21,0)</f>
        <v>#REF!</v>
      </c>
      <c r="H176" t="e">
        <f t="shared" si="5"/>
        <v>#REF!</v>
      </c>
      <c r="I176" t="s">
        <v>521</v>
      </c>
      <c r="J176" t="s">
        <v>522</v>
      </c>
      <c r="K176" t="s">
        <v>523</v>
      </c>
      <c r="L176" t="s">
        <v>20</v>
      </c>
      <c r="M176" t="s">
        <v>524</v>
      </c>
      <c r="N176" t="s">
        <v>22</v>
      </c>
      <c r="O176" t="s">
        <v>525</v>
      </c>
      <c r="P176" t="s">
        <v>526</v>
      </c>
      <c r="Q176" t="s">
        <v>527</v>
      </c>
      <c r="R176" t="s">
        <v>528</v>
      </c>
      <c r="S176" t="s">
        <v>529</v>
      </c>
      <c r="T176" s="8" t="s">
        <v>22</v>
      </c>
      <c r="U176" t="s">
        <v>22</v>
      </c>
    </row>
    <row r="177" spans="1:21" x14ac:dyDescent="0.25">
      <c r="A177">
        <v>179</v>
      </c>
      <c r="B177">
        <v>92340374</v>
      </c>
      <c r="C177">
        <v>13191482</v>
      </c>
      <c r="D177" t="e">
        <f>+VLOOKUP(A177,'2023'!#REF!,29,0)</f>
        <v>#REF!</v>
      </c>
      <c r="E177" t="e">
        <f t="shared" si="4"/>
        <v>#REF!</v>
      </c>
      <c r="F177">
        <v>7</v>
      </c>
      <c r="G177" t="e">
        <f>+VLOOKUP(A177,'2023'!#REF!,21,0)</f>
        <v>#REF!</v>
      </c>
      <c r="H177" t="e">
        <f t="shared" si="5"/>
        <v>#REF!</v>
      </c>
      <c r="I177" t="s">
        <v>530</v>
      </c>
      <c r="J177" t="s">
        <v>522</v>
      </c>
      <c r="K177" t="s">
        <v>523</v>
      </c>
      <c r="L177" t="s">
        <v>20</v>
      </c>
      <c r="M177" t="s">
        <v>531</v>
      </c>
      <c r="N177" t="s">
        <v>532</v>
      </c>
      <c r="O177" t="s">
        <v>533</v>
      </c>
      <c r="P177" t="s">
        <v>534</v>
      </c>
      <c r="Q177" t="s">
        <v>535</v>
      </c>
      <c r="R177" t="s">
        <v>536</v>
      </c>
      <c r="S177" t="s">
        <v>537</v>
      </c>
      <c r="T177" s="8" t="s">
        <v>22</v>
      </c>
      <c r="U177" t="s">
        <v>22</v>
      </c>
    </row>
  </sheetData>
  <autoFilter ref="A1:U17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1045451"/>
  <sheetViews>
    <sheetView tabSelected="1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baseColWidth="10" defaultColWidth="9.140625" defaultRowHeight="25.5" customHeight="1" x14ac:dyDescent="0.25"/>
  <cols>
    <col min="1" max="1" width="8.7109375" customWidth="1"/>
    <col min="2" max="2" width="5.42578125" bestFit="1" customWidth="1"/>
    <col min="3" max="3" width="21.140625" style="101" customWidth="1"/>
    <col min="4" max="4" width="28.140625" style="20" customWidth="1"/>
    <col min="5" max="5" width="38" style="6" customWidth="1"/>
    <col min="6" max="6" width="16.85546875" style="112" customWidth="1"/>
    <col min="7" max="7" width="33.140625" customWidth="1"/>
    <col min="8" max="8" width="21.140625" customWidth="1"/>
    <col min="9" max="9" width="30.7109375" customWidth="1"/>
    <col min="10" max="10" width="36.5703125" customWidth="1"/>
    <col min="11" max="11" width="43.85546875" style="106" customWidth="1"/>
    <col min="12" max="12" width="56" customWidth="1"/>
    <col min="13" max="13" width="7.85546875" customWidth="1"/>
    <col min="14" max="14" width="15.42578125" style="11" customWidth="1"/>
    <col min="15" max="15" width="5.5703125" style="19" customWidth="1"/>
    <col min="16" max="19" width="15.42578125" customWidth="1"/>
    <col min="20" max="20" width="15.42578125" style="3" customWidth="1"/>
    <col min="21" max="21" width="8.28515625" style="4" customWidth="1"/>
    <col min="22" max="22" width="15.42578125" style="12" customWidth="1"/>
    <col min="23" max="23" width="13.5703125" style="4" customWidth="1"/>
    <col min="24" max="24" width="24.85546875" style="4" customWidth="1"/>
    <col min="25" max="25" width="27" style="4" customWidth="1"/>
    <col min="26" max="26" width="17.28515625" style="13" customWidth="1"/>
    <col min="27" max="27" width="10.42578125" style="13" customWidth="1"/>
    <col min="28" max="29" width="8" style="11" customWidth="1"/>
    <col min="30" max="30" width="10.140625" customWidth="1"/>
    <col min="31" max="31" width="12.85546875" style="14" customWidth="1"/>
    <col min="32" max="32" width="14" style="15" bestFit="1" customWidth="1"/>
    <col min="33" max="33" width="17" style="5" customWidth="1"/>
    <col min="34" max="34" width="22.28515625" customWidth="1"/>
    <col min="35" max="35" width="14.7109375" style="2" customWidth="1"/>
    <col min="36" max="38" width="17" style="2" customWidth="1"/>
    <col min="39" max="39" width="18" customWidth="1"/>
    <col min="40" max="41" width="14.7109375" style="2" customWidth="1"/>
    <col min="42" max="42" width="16" style="2" customWidth="1"/>
    <col min="43" max="44" width="14.7109375" style="2" customWidth="1"/>
    <col min="45" max="45" width="24.85546875" style="7" customWidth="1"/>
    <col min="46" max="46" width="4.85546875" style="7" customWidth="1"/>
    <col min="47" max="47" width="82.5703125" style="2" customWidth="1"/>
    <col min="48" max="48" width="5" style="2" customWidth="1"/>
    <col min="49" max="49" width="34.140625" style="2" customWidth="1"/>
    <col min="50" max="50" width="6" style="2" customWidth="1"/>
    <col min="51" max="51" width="55.5703125" style="2" customWidth="1"/>
    <col min="52" max="55" width="6.28515625" style="7" customWidth="1"/>
    <col min="56" max="56" width="9.140625" style="7" customWidth="1"/>
    <col min="57" max="57" width="5" style="7" customWidth="1"/>
    <col min="58" max="58" width="6.28515625" style="7" customWidth="1"/>
    <col min="59" max="61" width="11.28515625" style="10" customWidth="1"/>
    <col min="62" max="64" width="10.85546875" style="10" customWidth="1"/>
    <col min="65" max="65" width="12" style="10" customWidth="1"/>
    <col min="66" max="68" width="11.140625" style="10" customWidth="1"/>
    <col min="69" max="69" width="8.5703125" style="2" customWidth="1"/>
    <col min="70" max="70" width="18.5703125" style="7" customWidth="1"/>
    <col min="71" max="71" width="13.5703125" style="2" customWidth="1"/>
    <col min="72" max="72" width="8.7109375" style="2" customWidth="1"/>
    <col min="73" max="73" width="18.42578125" style="7" customWidth="1"/>
    <col min="74" max="74" width="12.7109375" style="2" customWidth="1"/>
    <col min="75" max="75" width="8.42578125" style="2" customWidth="1"/>
    <col min="76" max="76" width="14" style="2" customWidth="1"/>
    <col min="77" max="77" width="12.7109375" style="2" customWidth="1"/>
    <col min="78" max="78" width="13.42578125" style="2" customWidth="1"/>
    <col min="79" max="79" width="13.42578125" style="7" customWidth="1"/>
    <col min="80" max="80" width="16.42578125" style="16" customWidth="1"/>
    <col min="81" max="82" width="8.42578125" style="7" customWidth="1"/>
    <col min="83" max="83" width="11.140625" style="21" customWidth="1"/>
    <col min="84" max="85" width="12.140625" style="2" customWidth="1"/>
    <col min="86" max="86" width="14.28515625" style="2" customWidth="1"/>
    <col min="87" max="88" width="6.42578125" style="7" customWidth="1"/>
    <col min="89" max="89" width="11.140625" style="21" customWidth="1"/>
    <col min="90" max="91" width="11.140625" style="2" customWidth="1"/>
    <col min="92" max="92" width="13.28515625" style="2" customWidth="1"/>
    <col min="93" max="93" width="7.28515625" style="2" customWidth="1"/>
    <col min="94" max="94" width="8.28515625" style="7" customWidth="1"/>
    <col min="95" max="95" width="11.140625" style="21" customWidth="1"/>
    <col min="96" max="96" width="17.42578125" style="2" customWidth="1"/>
    <col min="97" max="97" width="11.140625" style="2" customWidth="1"/>
    <col min="98" max="98" width="9.42578125" style="2" customWidth="1"/>
    <col min="99" max="99" width="11.140625" style="17" customWidth="1"/>
    <col min="100" max="100" width="22.7109375" style="115" customWidth="1"/>
    <col min="101" max="101" width="25.28515625" style="112" customWidth="1"/>
    <col min="102" max="102" width="20.42578125" customWidth="1"/>
    <col min="103" max="104" width="22.7109375" customWidth="1"/>
    <col min="105" max="105" width="16.7109375" customWidth="1"/>
    <col min="106" max="111" width="17" style="92" customWidth="1"/>
    <col min="112" max="112" width="16.140625" style="109" customWidth="1"/>
    <col min="113" max="113" width="14.42578125" customWidth="1"/>
    <col min="114" max="114" width="16" customWidth="1"/>
    <col min="115" max="115" width="14.85546875" customWidth="1"/>
    <col min="116" max="116" width="22.7109375" style="5" customWidth="1"/>
    <col min="117" max="117" width="38.7109375" style="5" customWidth="1"/>
    <col min="118" max="118" width="38.7109375" style="18" customWidth="1"/>
    <col min="119" max="119" width="15.5703125" style="18" customWidth="1"/>
    <col min="120" max="120" width="21" customWidth="1"/>
    <col min="121" max="121" width="15.7109375" customWidth="1"/>
    <col min="122" max="122" width="11.42578125"/>
    <col min="123" max="123" width="13.5703125" customWidth="1"/>
  </cols>
  <sheetData>
    <row r="1" spans="1:190" s="9" customFormat="1" ht="25.5" customHeight="1" x14ac:dyDescent="0.25">
      <c r="A1" s="131" t="s">
        <v>540</v>
      </c>
      <c r="B1" s="132"/>
      <c r="C1" s="132"/>
      <c r="D1" s="132"/>
      <c r="E1" s="132"/>
      <c r="F1" s="132"/>
      <c r="G1" s="132"/>
      <c r="H1" s="132"/>
      <c r="I1" s="132"/>
      <c r="J1" s="133"/>
      <c r="K1" s="140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  <c r="AB1" s="134" t="s">
        <v>541</v>
      </c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5"/>
      <c r="AO1" s="128" t="s">
        <v>542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30"/>
      <c r="AZ1" s="136" t="s">
        <v>543</v>
      </c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7"/>
      <c r="CS1" s="137"/>
      <c r="CT1" s="137"/>
      <c r="CU1" s="139"/>
      <c r="CV1" s="122" t="s">
        <v>544</v>
      </c>
      <c r="CW1" s="123"/>
      <c r="CX1" s="124"/>
      <c r="CY1" s="125"/>
      <c r="CZ1" s="125"/>
      <c r="DA1" s="125"/>
      <c r="DB1" s="125"/>
      <c r="DC1" s="125"/>
      <c r="DD1" s="125"/>
      <c r="DE1" s="125"/>
      <c r="DF1" s="125"/>
      <c r="DG1" s="125"/>
      <c r="DH1" s="126"/>
      <c r="DI1" s="125"/>
      <c r="DJ1" s="125"/>
      <c r="DK1" s="125"/>
      <c r="DL1" s="125"/>
      <c r="DM1" s="125"/>
      <c r="DN1" s="125"/>
      <c r="DO1" s="125"/>
      <c r="DP1" s="127"/>
      <c r="DQ1" s="1"/>
      <c r="DR1" s="1"/>
      <c r="DS1" s="1"/>
    </row>
    <row r="2" spans="1:190" s="1" customFormat="1" ht="53.25" customHeight="1" x14ac:dyDescent="0.25">
      <c r="A2" s="41" t="s">
        <v>545</v>
      </c>
      <c r="B2" s="42" t="s">
        <v>546</v>
      </c>
      <c r="C2" s="43" t="s">
        <v>547</v>
      </c>
      <c r="D2" s="44" t="s">
        <v>548</v>
      </c>
      <c r="E2" s="43" t="s">
        <v>549</v>
      </c>
      <c r="F2" s="110" t="s">
        <v>550</v>
      </c>
      <c r="G2" s="43" t="s">
        <v>551</v>
      </c>
      <c r="H2" s="43" t="s">
        <v>552</v>
      </c>
      <c r="I2" s="43" t="s">
        <v>553</v>
      </c>
      <c r="J2" s="43" t="s">
        <v>554</v>
      </c>
      <c r="K2" s="104" t="s">
        <v>555</v>
      </c>
      <c r="L2" s="43" t="s">
        <v>556</v>
      </c>
      <c r="M2" s="45" t="s">
        <v>557</v>
      </c>
      <c r="N2" s="46" t="s">
        <v>558</v>
      </c>
      <c r="O2" s="47" t="s">
        <v>559</v>
      </c>
      <c r="P2" s="43" t="s">
        <v>560</v>
      </c>
      <c r="Q2" s="43" t="s">
        <v>561</v>
      </c>
      <c r="R2" s="43" t="s">
        <v>562</v>
      </c>
      <c r="S2" s="43" t="s">
        <v>563</v>
      </c>
      <c r="T2" s="48" t="s">
        <v>564</v>
      </c>
      <c r="U2" s="49" t="s">
        <v>565</v>
      </c>
      <c r="V2" s="50" t="s">
        <v>566</v>
      </c>
      <c r="W2" s="48" t="s">
        <v>567</v>
      </c>
      <c r="X2" s="48" t="s">
        <v>568</v>
      </c>
      <c r="Y2" s="48" t="s">
        <v>569</v>
      </c>
      <c r="Z2" s="50" t="s">
        <v>570</v>
      </c>
      <c r="AA2" s="51" t="s">
        <v>571</v>
      </c>
      <c r="AB2" s="51" t="s">
        <v>572</v>
      </c>
      <c r="AC2" s="51" t="s">
        <v>573</v>
      </c>
      <c r="AD2" s="51" t="s">
        <v>574</v>
      </c>
      <c r="AE2" s="52" t="s">
        <v>575</v>
      </c>
      <c r="AF2" s="52" t="s">
        <v>576</v>
      </c>
      <c r="AG2" s="53" t="s">
        <v>577</v>
      </c>
      <c r="AH2" s="53" t="s">
        <v>578</v>
      </c>
      <c r="AI2" s="54" t="s">
        <v>579</v>
      </c>
      <c r="AJ2" s="54" t="s">
        <v>580</v>
      </c>
      <c r="AK2" s="103" t="s">
        <v>581</v>
      </c>
      <c r="AL2" s="54" t="s">
        <v>582</v>
      </c>
      <c r="AM2" s="53" t="s">
        <v>583</v>
      </c>
      <c r="AN2" s="55" t="s">
        <v>584</v>
      </c>
      <c r="AO2" s="56" t="s">
        <v>585</v>
      </c>
      <c r="AP2" s="57" t="s">
        <v>586</v>
      </c>
      <c r="AQ2" s="57" t="s">
        <v>587</v>
      </c>
      <c r="AR2" s="57" t="s">
        <v>588</v>
      </c>
      <c r="AS2" s="57" t="s">
        <v>589</v>
      </c>
      <c r="AT2" s="58" t="s">
        <v>590</v>
      </c>
      <c r="AU2" s="57" t="s">
        <v>591</v>
      </c>
      <c r="AV2" s="58" t="s">
        <v>592</v>
      </c>
      <c r="AW2" s="57" t="s">
        <v>593</v>
      </c>
      <c r="AX2" s="58" t="s">
        <v>594</v>
      </c>
      <c r="AY2" s="59" t="s">
        <v>4</v>
      </c>
      <c r="AZ2" s="60" t="s">
        <v>595</v>
      </c>
      <c r="BA2" s="61" t="s">
        <v>596</v>
      </c>
      <c r="BB2" s="62" t="s">
        <v>597</v>
      </c>
      <c r="BC2" s="62" t="s">
        <v>598</v>
      </c>
      <c r="BD2" s="63" t="s">
        <v>599</v>
      </c>
      <c r="BE2" s="63" t="s">
        <v>600</v>
      </c>
      <c r="BF2" s="63" t="s">
        <v>601</v>
      </c>
      <c r="BG2" s="64" t="s">
        <v>602</v>
      </c>
      <c r="BH2" s="64" t="s">
        <v>603</v>
      </c>
      <c r="BI2" s="64" t="s">
        <v>604</v>
      </c>
      <c r="BJ2" s="64" t="s">
        <v>605</v>
      </c>
      <c r="BK2" s="64" t="s">
        <v>606</v>
      </c>
      <c r="BL2" s="64" t="s">
        <v>607</v>
      </c>
      <c r="BM2" s="64" t="s">
        <v>608</v>
      </c>
      <c r="BN2" s="64" t="s">
        <v>609</v>
      </c>
      <c r="BO2" s="64" t="s">
        <v>610</v>
      </c>
      <c r="BP2" s="64" t="s">
        <v>611</v>
      </c>
      <c r="BQ2" s="65" t="s">
        <v>612</v>
      </c>
      <c r="BR2" s="66" t="s">
        <v>613</v>
      </c>
      <c r="BS2" s="67" t="s">
        <v>614</v>
      </c>
      <c r="BT2" s="68" t="s">
        <v>615</v>
      </c>
      <c r="BU2" s="66" t="s">
        <v>613</v>
      </c>
      <c r="BV2" s="67" t="s">
        <v>616</v>
      </c>
      <c r="BW2" s="65" t="s">
        <v>617</v>
      </c>
      <c r="BX2" s="66" t="s">
        <v>618</v>
      </c>
      <c r="BY2" s="67" t="s">
        <v>619</v>
      </c>
      <c r="BZ2" s="69" t="s">
        <v>620</v>
      </c>
      <c r="CA2" s="70" t="s">
        <v>621</v>
      </c>
      <c r="CB2" s="71" t="s">
        <v>622</v>
      </c>
      <c r="CC2" s="72" t="s">
        <v>623</v>
      </c>
      <c r="CD2" s="72" t="s">
        <v>624</v>
      </c>
      <c r="CE2" s="73" t="s">
        <v>625</v>
      </c>
      <c r="CF2" s="73" t="s">
        <v>626</v>
      </c>
      <c r="CG2" s="70" t="s">
        <v>627</v>
      </c>
      <c r="CH2" s="74" t="s">
        <v>628</v>
      </c>
      <c r="CI2" s="72" t="s">
        <v>629</v>
      </c>
      <c r="CJ2" s="72" t="s">
        <v>624</v>
      </c>
      <c r="CK2" s="75" t="s">
        <v>630</v>
      </c>
      <c r="CL2" s="70" t="s">
        <v>631</v>
      </c>
      <c r="CM2" s="70" t="s">
        <v>632</v>
      </c>
      <c r="CN2" s="74" t="s">
        <v>633</v>
      </c>
      <c r="CO2" s="72" t="s">
        <v>634</v>
      </c>
      <c r="CP2" s="72" t="s">
        <v>635</v>
      </c>
      <c r="CQ2" s="76" t="s">
        <v>636</v>
      </c>
      <c r="CR2" s="77" t="s">
        <v>637</v>
      </c>
      <c r="CS2" s="77" t="s">
        <v>638</v>
      </c>
      <c r="CT2" s="77" t="s">
        <v>639</v>
      </c>
      <c r="CU2" s="78" t="s">
        <v>640</v>
      </c>
      <c r="CV2" s="114" t="s">
        <v>641</v>
      </c>
      <c r="CW2" s="117" t="s">
        <v>642</v>
      </c>
      <c r="CX2" s="22" t="s">
        <v>643</v>
      </c>
      <c r="CY2" s="53" t="s">
        <v>644</v>
      </c>
      <c r="CZ2" s="53" t="s">
        <v>645</v>
      </c>
      <c r="DA2" s="26" t="s">
        <v>646</v>
      </c>
      <c r="DB2" s="89" t="s">
        <v>647</v>
      </c>
      <c r="DC2" s="89" t="s">
        <v>648</v>
      </c>
      <c r="DD2" s="89" t="s">
        <v>649</v>
      </c>
      <c r="DE2" s="98" t="s">
        <v>650</v>
      </c>
      <c r="DF2" s="98" t="s">
        <v>651</v>
      </c>
      <c r="DG2" s="98" t="s">
        <v>652</v>
      </c>
      <c r="DH2" s="108" t="s">
        <v>653</v>
      </c>
      <c r="DI2" s="53" t="s">
        <v>654</v>
      </c>
      <c r="DJ2" s="53" t="s">
        <v>655</v>
      </c>
      <c r="DK2" s="53" t="s">
        <v>656</v>
      </c>
      <c r="DL2" s="53" t="s">
        <v>657</v>
      </c>
      <c r="DM2" s="79" t="s">
        <v>658</v>
      </c>
      <c r="DN2" s="79" t="s">
        <v>659</v>
      </c>
      <c r="DO2" s="79" t="s">
        <v>660</v>
      </c>
      <c r="DP2" s="80" t="s">
        <v>661</v>
      </c>
      <c r="DQ2" s="46" t="s">
        <v>558</v>
      </c>
    </row>
    <row r="3" spans="1:190" ht="25.5" customHeight="1" x14ac:dyDescent="0.25">
      <c r="A3" s="24" t="s">
        <v>662</v>
      </c>
      <c r="B3" s="25">
        <v>2024</v>
      </c>
      <c r="C3" s="27" t="s">
        <v>663</v>
      </c>
      <c r="D3" s="121" t="s">
        <v>664</v>
      </c>
      <c r="E3" s="95" t="s">
        <v>665</v>
      </c>
      <c r="F3" s="111"/>
      <c r="G3" s="25"/>
      <c r="H3" s="25"/>
      <c r="I3" s="25"/>
      <c r="J3" s="25"/>
      <c r="K3" s="120" t="s">
        <v>666</v>
      </c>
      <c r="L3" s="25" t="s">
        <v>766</v>
      </c>
      <c r="M3" s="25"/>
      <c r="N3" s="29"/>
      <c r="O3" s="30"/>
      <c r="P3" s="25"/>
      <c r="Q3" s="25"/>
      <c r="R3" s="31"/>
      <c r="S3" s="31"/>
      <c r="T3" s="25"/>
      <c r="U3" s="25"/>
      <c r="V3" s="29"/>
      <c r="W3" s="25"/>
      <c r="X3" s="81"/>
      <c r="Y3" s="25"/>
      <c r="Z3" s="29"/>
      <c r="AA3" s="29"/>
      <c r="AB3" s="29"/>
      <c r="AC3" s="29"/>
      <c r="AD3" s="25"/>
      <c r="AE3" s="32"/>
      <c r="AF3" s="32"/>
      <c r="AG3" s="33"/>
      <c r="AH3" s="34"/>
      <c r="AI3" s="35"/>
      <c r="AJ3" s="35"/>
      <c r="AK3" s="35"/>
      <c r="AL3" s="35"/>
      <c r="AM3" s="23"/>
      <c r="AN3" s="25"/>
      <c r="AO3" s="25"/>
      <c r="AP3" s="23"/>
      <c r="AQ3" s="88"/>
      <c r="AR3" s="25"/>
      <c r="AS3" s="29"/>
      <c r="AT3" s="25"/>
      <c r="AU3" s="25"/>
      <c r="AV3" s="25"/>
      <c r="AW3" s="23"/>
      <c r="AX3" s="25"/>
      <c r="AY3" s="25"/>
      <c r="AZ3" s="29"/>
      <c r="BA3" s="29"/>
      <c r="BB3" s="29"/>
      <c r="BC3" s="29"/>
      <c r="BD3" s="29"/>
      <c r="BE3" s="29"/>
      <c r="BF3" s="29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7"/>
      <c r="BR3" s="29"/>
      <c r="BS3" s="37"/>
      <c r="BT3" s="37"/>
      <c r="BU3" s="37"/>
      <c r="BV3" s="37"/>
      <c r="BW3" s="37"/>
      <c r="BX3" s="37"/>
      <c r="BY3" s="37"/>
      <c r="BZ3" s="37"/>
      <c r="CA3" s="29"/>
      <c r="CB3" s="35"/>
      <c r="CC3" s="29"/>
      <c r="CD3" s="29"/>
      <c r="CE3" s="34"/>
      <c r="CF3" s="37"/>
      <c r="CG3" s="37"/>
      <c r="CH3" s="38"/>
      <c r="CI3" s="29"/>
      <c r="CJ3" s="29"/>
      <c r="CK3" s="34"/>
      <c r="CL3" s="37"/>
      <c r="CM3" s="37"/>
      <c r="CN3" s="37"/>
      <c r="CO3" s="37"/>
      <c r="CP3" s="29"/>
      <c r="CQ3" s="34"/>
      <c r="CR3" s="37">
        <f>+CB3+CH3+CN3</f>
        <v>0</v>
      </c>
      <c r="CS3" s="39">
        <f>CC3+CI3+CO3</f>
        <v>0</v>
      </c>
      <c r="CT3" s="39">
        <f>CD3+CJ3+CP3</f>
        <v>0</v>
      </c>
      <c r="CU3" s="34"/>
      <c r="CV3" s="37">
        <f>+AJ3+CB3+CH3+CN3</f>
        <v>0</v>
      </c>
      <c r="CW3" s="118"/>
      <c r="CX3" s="119">
        <f>AC3+CT3</f>
        <v>0</v>
      </c>
      <c r="CY3" s="99"/>
      <c r="CZ3" s="25"/>
      <c r="DA3" s="34"/>
      <c r="DB3" s="93"/>
      <c r="DC3" s="94"/>
      <c r="DD3" s="94"/>
      <c r="DE3" s="96"/>
      <c r="DF3" s="100"/>
      <c r="DG3" s="93"/>
      <c r="DH3" s="107"/>
      <c r="DI3" s="116"/>
      <c r="DJ3" s="116"/>
      <c r="DK3" s="25"/>
      <c r="DL3" s="25"/>
      <c r="DM3" s="25"/>
      <c r="DN3" s="40"/>
      <c r="DO3" s="40"/>
      <c r="DP3" s="23"/>
      <c r="DQ3" s="29">
        <v>1026584657</v>
      </c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</row>
    <row r="4" spans="1:190" ht="25.5" customHeight="1" x14ac:dyDescent="0.25">
      <c r="A4" s="24" t="s">
        <v>667</v>
      </c>
      <c r="B4" s="25">
        <v>2024</v>
      </c>
      <c r="C4" s="27" t="s">
        <v>668</v>
      </c>
      <c r="D4" s="28" t="s">
        <v>669</v>
      </c>
      <c r="E4" s="95" t="s">
        <v>670</v>
      </c>
      <c r="F4" s="111"/>
      <c r="G4" s="25" t="s">
        <v>671</v>
      </c>
      <c r="H4" s="25" t="s">
        <v>672</v>
      </c>
      <c r="I4" s="25" t="s">
        <v>673</v>
      </c>
      <c r="J4" s="82" t="s">
        <v>674</v>
      </c>
      <c r="K4" t="s">
        <v>675</v>
      </c>
      <c r="L4" s="25" t="s">
        <v>767</v>
      </c>
      <c r="M4" s="25" t="s">
        <v>676</v>
      </c>
      <c r="N4" s="29" t="s">
        <v>677</v>
      </c>
      <c r="O4" s="30">
        <v>3</v>
      </c>
      <c r="P4" s="25"/>
      <c r="Q4" s="25" t="s">
        <v>678</v>
      </c>
      <c r="R4" s="31"/>
      <c r="S4" s="31"/>
      <c r="T4" s="25" t="s">
        <v>679</v>
      </c>
      <c r="U4" s="25" t="s">
        <v>680</v>
      </c>
      <c r="V4" s="29">
        <v>41797590</v>
      </c>
      <c r="W4" s="25"/>
      <c r="X4" s="81" t="s">
        <v>681</v>
      </c>
      <c r="Y4" s="96" t="s">
        <v>682</v>
      </c>
      <c r="Z4" s="29">
        <v>3014458380</v>
      </c>
      <c r="AA4" s="29"/>
      <c r="AB4" s="29">
        <v>60</v>
      </c>
      <c r="AC4" s="29"/>
      <c r="AD4" s="25">
        <v>1800</v>
      </c>
      <c r="AE4" s="32">
        <v>45316</v>
      </c>
      <c r="AF4" s="32"/>
      <c r="AG4" s="33"/>
      <c r="AH4" s="34"/>
      <c r="AI4" s="35"/>
      <c r="AJ4" s="35"/>
      <c r="AK4" s="35"/>
      <c r="AL4" s="35"/>
      <c r="AM4" s="23"/>
      <c r="AN4" s="25"/>
      <c r="AO4" s="25"/>
      <c r="AP4" s="23"/>
      <c r="AQ4" s="88"/>
      <c r="AR4" s="25" t="s">
        <v>683</v>
      </c>
      <c r="AS4" s="29"/>
      <c r="AT4" s="25"/>
      <c r="AU4" s="25"/>
      <c r="AV4" s="25"/>
      <c r="AW4" s="23"/>
      <c r="AX4" s="25"/>
      <c r="AY4" s="25"/>
      <c r="AZ4" s="29"/>
      <c r="BA4" s="29"/>
      <c r="BB4" s="29"/>
      <c r="BC4" s="29"/>
      <c r="BD4" s="29"/>
      <c r="BE4" s="29"/>
      <c r="BF4" s="29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7"/>
      <c r="BR4" s="29"/>
      <c r="BS4" s="37"/>
      <c r="BT4" s="37"/>
      <c r="BU4" s="37"/>
      <c r="BV4" s="37"/>
      <c r="BW4" s="37"/>
      <c r="BX4" s="37"/>
      <c r="BY4" s="37"/>
      <c r="BZ4" s="37"/>
      <c r="CA4" s="29"/>
      <c r="CB4" s="35"/>
      <c r="CC4" s="29"/>
      <c r="CD4" s="29"/>
      <c r="CE4" s="34"/>
      <c r="CF4" s="37"/>
      <c r="CG4" s="37"/>
      <c r="CH4" s="38"/>
      <c r="CI4" s="29"/>
      <c r="CJ4" s="29"/>
      <c r="CK4" s="34"/>
      <c r="CL4" s="37"/>
      <c r="CM4" s="37"/>
      <c r="CN4" s="37"/>
      <c r="CO4" s="37"/>
      <c r="CP4" s="29"/>
      <c r="CQ4" s="34"/>
      <c r="CR4" s="37">
        <f t="shared" ref="CR4:CR6" si="0">+CB4+CH4+CN4</f>
        <v>0</v>
      </c>
      <c r="CS4" s="39">
        <f t="shared" ref="CS4:CS6" si="1">CC4+CI4+CO4</f>
        <v>0</v>
      </c>
      <c r="CT4" s="39">
        <f t="shared" ref="CT4:CT6" si="2">CD4+CJ4+CP4</f>
        <v>0</v>
      </c>
      <c r="CU4" s="34"/>
      <c r="CV4" s="37">
        <f t="shared" ref="CV4:CV6" si="3">+AJ4+CB4+CH4+CN4</f>
        <v>0</v>
      </c>
      <c r="CW4" s="118"/>
      <c r="CX4" s="119">
        <f t="shared" ref="CX4:CX6" si="4">AC4+CT4</f>
        <v>0</v>
      </c>
      <c r="CY4" s="99"/>
      <c r="CZ4" s="25"/>
      <c r="DA4" s="34"/>
      <c r="DB4" s="93"/>
      <c r="DC4" s="94"/>
      <c r="DD4" s="94"/>
      <c r="DE4" s="96"/>
      <c r="DF4" s="100"/>
      <c r="DG4" s="93"/>
      <c r="DH4" s="107"/>
      <c r="DI4" s="116" t="s">
        <v>684</v>
      </c>
      <c r="DJ4" s="116" t="s">
        <v>684</v>
      </c>
      <c r="DK4" s="25"/>
      <c r="DL4" s="25" t="s">
        <v>685</v>
      </c>
      <c r="DM4" s="25"/>
      <c r="DN4" s="40"/>
      <c r="DO4" s="40"/>
      <c r="DP4" s="23"/>
      <c r="DQ4" s="29">
        <v>1026584657</v>
      </c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</row>
    <row r="5" spans="1:190" ht="25.5" customHeight="1" x14ac:dyDescent="0.25">
      <c r="A5" s="24" t="s">
        <v>686</v>
      </c>
      <c r="B5" s="25">
        <v>2024</v>
      </c>
      <c r="C5" s="27" t="s">
        <v>687</v>
      </c>
      <c r="D5" s="28" t="s">
        <v>688</v>
      </c>
      <c r="E5" s="95" t="s">
        <v>689</v>
      </c>
      <c r="F5" s="111"/>
      <c r="G5" s="25" t="s">
        <v>671</v>
      </c>
      <c r="H5" s="25" t="s">
        <v>672</v>
      </c>
      <c r="I5" s="25" t="s">
        <v>673</v>
      </c>
      <c r="J5" s="82" t="s">
        <v>690</v>
      </c>
      <c r="K5" t="s">
        <v>691</v>
      </c>
      <c r="L5" s="25" t="s">
        <v>768</v>
      </c>
      <c r="M5" s="25" t="s">
        <v>676</v>
      </c>
      <c r="N5" t="s">
        <v>692</v>
      </c>
      <c r="O5" s="30">
        <v>5</v>
      </c>
      <c r="P5" s="25"/>
      <c r="Q5" s="25" t="s">
        <v>678</v>
      </c>
      <c r="R5" s="31"/>
      <c r="S5" s="31"/>
      <c r="T5" s="25" t="s">
        <v>693</v>
      </c>
      <c r="U5" s="25" t="s">
        <v>680</v>
      </c>
      <c r="V5" s="29">
        <v>19084132</v>
      </c>
      <c r="W5" s="25"/>
      <c r="X5" s="81" t="s">
        <v>694</v>
      </c>
      <c r="Y5" s="25"/>
      <c r="Z5" s="96">
        <v>3204730460</v>
      </c>
      <c r="AA5" s="29"/>
      <c r="AB5" s="29">
        <v>60</v>
      </c>
      <c r="AC5" s="29"/>
      <c r="AD5" s="25">
        <v>1800</v>
      </c>
      <c r="AE5" s="32">
        <v>45316</v>
      </c>
      <c r="AF5" s="32"/>
      <c r="AG5" s="33"/>
      <c r="AH5" s="34"/>
      <c r="AI5" s="35"/>
      <c r="AJ5" s="35"/>
      <c r="AK5" s="35"/>
      <c r="AL5" s="35"/>
      <c r="AM5" s="23"/>
      <c r="AN5" s="25"/>
      <c r="AO5" s="25"/>
      <c r="AP5" s="23"/>
      <c r="AQ5" s="88"/>
      <c r="AR5" s="25" t="s">
        <v>683</v>
      </c>
      <c r="AS5" s="29"/>
      <c r="AT5" s="25"/>
      <c r="AU5" s="25"/>
      <c r="AV5" s="25"/>
      <c r="AW5" s="23"/>
      <c r="AX5" s="25"/>
      <c r="AY5" s="25"/>
      <c r="AZ5" s="29"/>
      <c r="BA5" s="29"/>
      <c r="BB5" s="29"/>
      <c r="BC5" s="29"/>
      <c r="BD5" s="29"/>
      <c r="BE5" s="29"/>
      <c r="BF5" s="29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7"/>
      <c r="BR5" s="29"/>
      <c r="BS5" s="37"/>
      <c r="BT5" s="37"/>
      <c r="BU5" s="37"/>
      <c r="BV5" s="37"/>
      <c r="BW5" s="37"/>
      <c r="BX5" s="37"/>
      <c r="BY5" s="37"/>
      <c r="BZ5" s="37"/>
      <c r="CA5" s="29"/>
      <c r="CB5" s="35"/>
      <c r="CC5" s="29"/>
      <c r="CD5" s="29"/>
      <c r="CE5" s="34"/>
      <c r="CF5" s="37"/>
      <c r="CG5" s="37"/>
      <c r="CH5" s="38"/>
      <c r="CI5" s="29"/>
      <c r="CJ5" s="29"/>
      <c r="CK5" s="34"/>
      <c r="CL5" s="37"/>
      <c r="CM5" s="37"/>
      <c r="CN5" s="37"/>
      <c r="CO5" s="37"/>
      <c r="CP5" s="29"/>
      <c r="CQ5" s="34"/>
      <c r="CR5" s="37">
        <f t="shared" si="0"/>
        <v>0</v>
      </c>
      <c r="CS5" s="39">
        <f t="shared" si="1"/>
        <v>0</v>
      </c>
      <c r="CT5" s="39">
        <f t="shared" si="2"/>
        <v>0</v>
      </c>
      <c r="CU5" s="34"/>
      <c r="CV5" s="37">
        <f t="shared" si="3"/>
        <v>0</v>
      </c>
      <c r="CW5" s="118"/>
      <c r="CX5" s="119">
        <f t="shared" si="4"/>
        <v>0</v>
      </c>
      <c r="CY5" s="99"/>
      <c r="CZ5" s="25"/>
      <c r="DA5" s="34"/>
      <c r="DB5" s="93"/>
      <c r="DC5" s="94"/>
      <c r="DD5" s="94"/>
      <c r="DE5" s="96"/>
      <c r="DF5" s="100"/>
      <c r="DG5" s="93"/>
      <c r="DH5" s="107"/>
      <c r="DI5" s="116" t="s">
        <v>684</v>
      </c>
      <c r="DJ5" s="116" t="s">
        <v>684</v>
      </c>
      <c r="DK5" s="25"/>
      <c r="DL5" s="25" t="s">
        <v>685</v>
      </c>
      <c r="DM5" s="25"/>
      <c r="DN5" s="40"/>
      <c r="DO5" s="40"/>
      <c r="DP5" s="23"/>
      <c r="DQ5" s="29">
        <v>1026584657</v>
      </c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</row>
    <row r="6" spans="1:190" ht="25.5" customHeight="1" x14ac:dyDescent="0.25">
      <c r="A6" s="24" t="s">
        <v>695</v>
      </c>
      <c r="B6" s="25">
        <v>2024</v>
      </c>
      <c r="C6" s="27" t="s">
        <v>696</v>
      </c>
      <c r="D6" s="28" t="s">
        <v>697</v>
      </c>
      <c r="E6" s="95" t="s">
        <v>698</v>
      </c>
      <c r="F6" s="111"/>
      <c r="G6" s="25" t="s">
        <v>671</v>
      </c>
      <c r="H6" s="25" t="s">
        <v>672</v>
      </c>
      <c r="I6" s="25" t="s">
        <v>673</v>
      </c>
      <c r="J6" s="82" t="s">
        <v>699</v>
      </c>
      <c r="K6" t="s">
        <v>700</v>
      </c>
      <c r="L6" s="25" t="s">
        <v>769</v>
      </c>
      <c r="M6" s="25" t="s">
        <v>676</v>
      </c>
      <c r="N6" s="29">
        <v>901690194</v>
      </c>
      <c r="O6" s="30">
        <v>8</v>
      </c>
      <c r="P6" s="25"/>
      <c r="Q6" s="25" t="s">
        <v>678</v>
      </c>
      <c r="R6" s="31"/>
      <c r="S6" s="31"/>
      <c r="T6" t="s">
        <v>701</v>
      </c>
      <c r="U6" s="25" t="s">
        <v>680</v>
      </c>
      <c r="V6" s="29">
        <v>51970394</v>
      </c>
      <c r="W6" s="25"/>
      <c r="X6" s="96" t="s">
        <v>702</v>
      </c>
      <c r="Y6" s="25"/>
      <c r="Z6" s="96">
        <v>3142261337</v>
      </c>
      <c r="AA6" s="29"/>
      <c r="AB6" s="29">
        <v>60</v>
      </c>
      <c r="AC6" s="29"/>
      <c r="AD6" s="25">
        <v>1800</v>
      </c>
      <c r="AE6" s="32">
        <v>45315</v>
      </c>
      <c r="AF6" s="32"/>
      <c r="AG6" s="33"/>
      <c r="AH6" s="34"/>
      <c r="AI6" s="35"/>
      <c r="AJ6" s="35"/>
      <c r="AK6" s="35"/>
      <c r="AL6" s="35"/>
      <c r="AM6" s="23"/>
      <c r="AN6" s="25"/>
      <c r="AO6" s="25"/>
      <c r="AP6" s="23"/>
      <c r="AQ6" s="88"/>
      <c r="AR6" s="25" t="s">
        <v>683</v>
      </c>
      <c r="AS6" s="29"/>
      <c r="AT6" s="25"/>
      <c r="AU6" s="25"/>
      <c r="AV6" s="25"/>
      <c r="AW6" s="23"/>
      <c r="AX6" s="25"/>
      <c r="AY6" s="25"/>
      <c r="AZ6" s="29"/>
      <c r="BA6" s="29"/>
      <c r="BB6" s="29"/>
      <c r="BC6" s="29"/>
      <c r="BD6" s="29"/>
      <c r="BE6" s="29"/>
      <c r="BF6" s="29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7"/>
      <c r="BR6" s="29"/>
      <c r="BS6" s="37"/>
      <c r="BT6" s="37"/>
      <c r="BU6" s="37"/>
      <c r="BV6" s="37"/>
      <c r="BW6" s="37"/>
      <c r="BX6" s="37"/>
      <c r="BY6" s="37"/>
      <c r="BZ6" s="37"/>
      <c r="CA6" s="29"/>
      <c r="CB6" s="35"/>
      <c r="CC6" s="29"/>
      <c r="CD6" s="29"/>
      <c r="CE6" s="34"/>
      <c r="CF6" s="37"/>
      <c r="CG6" s="37"/>
      <c r="CH6" s="38"/>
      <c r="CI6" s="29"/>
      <c r="CJ6" s="29"/>
      <c r="CK6" s="34"/>
      <c r="CL6" s="37"/>
      <c r="CM6" s="37"/>
      <c r="CN6" s="37"/>
      <c r="CO6" s="37"/>
      <c r="CP6" s="29"/>
      <c r="CQ6" s="34"/>
      <c r="CR6" s="37">
        <f t="shared" si="0"/>
        <v>0</v>
      </c>
      <c r="CS6" s="39">
        <f t="shared" si="1"/>
        <v>0</v>
      </c>
      <c r="CT6" s="39">
        <f t="shared" si="2"/>
        <v>0</v>
      </c>
      <c r="CU6" s="34"/>
      <c r="CV6" s="37">
        <f t="shared" si="3"/>
        <v>0</v>
      </c>
      <c r="CW6" s="118"/>
      <c r="CX6" s="119">
        <f t="shared" si="4"/>
        <v>0</v>
      </c>
      <c r="CY6" s="99"/>
      <c r="CZ6" s="25"/>
      <c r="DA6" s="34"/>
      <c r="DB6" s="93"/>
      <c r="DC6" s="94"/>
      <c r="DD6" s="94"/>
      <c r="DE6" s="96"/>
      <c r="DF6" s="100"/>
      <c r="DG6" s="93"/>
      <c r="DH6" s="107"/>
      <c r="DI6" s="116" t="s">
        <v>684</v>
      </c>
      <c r="DJ6" s="116" t="s">
        <v>684</v>
      </c>
      <c r="DK6" s="25"/>
      <c r="DL6" s="25" t="s">
        <v>685</v>
      </c>
      <c r="DM6" s="25"/>
      <c r="DN6" s="40"/>
      <c r="DO6" s="40"/>
      <c r="DP6" s="23"/>
      <c r="DQ6" s="29">
        <v>1026584657</v>
      </c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</row>
    <row r="7" spans="1:190" ht="25.5" customHeight="1" x14ac:dyDescent="0.25">
      <c r="A7" s="24" t="s">
        <v>703</v>
      </c>
      <c r="B7" s="25">
        <v>2024</v>
      </c>
      <c r="C7" s="27" t="s">
        <v>704</v>
      </c>
      <c r="D7" s="121" t="s">
        <v>705</v>
      </c>
      <c r="E7" s="95" t="s">
        <v>706</v>
      </c>
      <c r="F7" s="111"/>
      <c r="G7" s="25"/>
      <c r="H7" s="25"/>
      <c r="I7" s="25"/>
      <c r="J7" s="25"/>
      <c r="K7" s="120" t="s">
        <v>707</v>
      </c>
      <c r="L7" s="25" t="s">
        <v>770</v>
      </c>
      <c r="M7" s="25"/>
      <c r="N7" s="29"/>
      <c r="O7" s="30"/>
      <c r="P7" s="25"/>
      <c r="Q7" s="25"/>
      <c r="R7" s="31"/>
      <c r="S7" s="31"/>
      <c r="T7" s="25"/>
      <c r="U7" s="25"/>
      <c r="V7" s="29"/>
      <c r="W7" s="25"/>
      <c r="X7" s="81"/>
      <c r="Y7" s="25"/>
      <c r="Z7" s="29"/>
      <c r="AA7" s="29"/>
      <c r="AB7" s="29"/>
      <c r="AC7" s="29"/>
      <c r="AD7" s="25"/>
      <c r="AE7" s="32"/>
      <c r="AF7" s="32"/>
      <c r="AG7" s="33"/>
      <c r="AH7" s="34"/>
      <c r="AI7" s="35"/>
      <c r="AJ7" s="35"/>
      <c r="AK7" s="35"/>
      <c r="AL7" s="35"/>
      <c r="AM7" s="23"/>
      <c r="AN7" s="25"/>
      <c r="AO7" s="25"/>
      <c r="AP7" s="23"/>
      <c r="AQ7" s="88"/>
      <c r="AR7" s="25"/>
      <c r="AS7" s="29"/>
      <c r="AT7" s="25"/>
      <c r="AU7" s="25"/>
      <c r="AV7" s="25"/>
      <c r="AW7" s="23"/>
      <c r="AX7" s="25"/>
      <c r="AY7" s="25"/>
      <c r="AZ7" s="29"/>
      <c r="BA7" s="29"/>
      <c r="BB7" s="29"/>
      <c r="BC7" s="29"/>
      <c r="BD7" s="29"/>
      <c r="BE7" s="29"/>
      <c r="BF7" s="29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7"/>
      <c r="BR7" s="29"/>
      <c r="BS7" s="37"/>
      <c r="BT7" s="37"/>
      <c r="BU7" s="37"/>
      <c r="BV7" s="37"/>
      <c r="BW7" s="37"/>
      <c r="BX7" s="37"/>
      <c r="BY7" s="37"/>
      <c r="BZ7" s="37"/>
      <c r="CA7" s="29"/>
      <c r="CB7" s="35"/>
      <c r="CC7" s="29"/>
      <c r="CD7" s="29"/>
      <c r="CE7" s="34"/>
      <c r="CF7" s="37"/>
      <c r="CG7" s="37"/>
      <c r="CH7" s="38"/>
      <c r="CI7" s="29"/>
      <c r="CJ7" s="29"/>
      <c r="CK7" s="34"/>
      <c r="CL7" s="37"/>
      <c r="CM7" s="37"/>
      <c r="CN7" s="37"/>
      <c r="CO7" s="37"/>
      <c r="CP7" s="29"/>
      <c r="CQ7" s="34"/>
      <c r="CR7" s="37">
        <f t="shared" ref="CR7:CR13" si="5">+CB7+CH7+CN7</f>
        <v>0</v>
      </c>
      <c r="CS7" s="39">
        <f t="shared" ref="CS7:CS13" si="6">CC7+CI7+CO7</f>
        <v>0</v>
      </c>
      <c r="CT7" s="39">
        <f t="shared" ref="CT7:CT13" si="7">CD7+CJ7+CP7</f>
        <v>0</v>
      </c>
      <c r="CU7" s="34"/>
      <c r="CV7" s="37">
        <f t="shared" ref="CV7:CV13" si="8">+AJ7+CB7+CH7+CN7</f>
        <v>0</v>
      </c>
      <c r="CW7" s="118"/>
      <c r="CX7" s="119">
        <f t="shared" ref="CX7:CX13" si="9">AC7+CT7</f>
        <v>0</v>
      </c>
      <c r="CY7" s="99"/>
      <c r="CZ7" s="25"/>
      <c r="DA7" s="34"/>
      <c r="DB7" s="93"/>
      <c r="DC7" s="94"/>
      <c r="DD7" s="94"/>
      <c r="DE7" s="96"/>
      <c r="DF7" s="100"/>
      <c r="DG7" s="93"/>
      <c r="DH7" s="107"/>
      <c r="DI7" s="116"/>
      <c r="DJ7" s="116"/>
      <c r="DK7" s="25"/>
      <c r="DL7" s="25"/>
      <c r="DM7" s="25"/>
      <c r="DN7" s="40"/>
      <c r="DO7" s="40"/>
      <c r="DP7" s="23"/>
      <c r="DQ7" s="29">
        <v>1026584657</v>
      </c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</row>
    <row r="8" spans="1:190" ht="25.5" customHeight="1" x14ac:dyDescent="0.25">
      <c r="A8" s="24" t="s">
        <v>708</v>
      </c>
      <c r="B8" s="25">
        <v>2024</v>
      </c>
      <c r="C8" s="27" t="s">
        <v>709</v>
      </c>
      <c r="D8" s="28" t="s">
        <v>710</v>
      </c>
      <c r="E8" s="95" t="s">
        <v>711</v>
      </c>
      <c r="F8" s="111"/>
      <c r="G8" s="25" t="s">
        <v>671</v>
      </c>
      <c r="H8" s="25" t="s">
        <v>672</v>
      </c>
      <c r="I8" s="25" t="s">
        <v>673</v>
      </c>
      <c r="J8" s="82" t="s">
        <v>712</v>
      </c>
      <c r="K8" t="s">
        <v>713</v>
      </c>
      <c r="L8" s="25" t="s">
        <v>771</v>
      </c>
      <c r="M8" s="25" t="s">
        <v>676</v>
      </c>
      <c r="N8" t="s">
        <v>714</v>
      </c>
      <c r="O8" s="30">
        <v>8</v>
      </c>
      <c r="P8" s="25"/>
      <c r="Q8" s="25" t="s">
        <v>678</v>
      </c>
      <c r="R8" s="31"/>
      <c r="S8" s="31"/>
      <c r="T8" s="25" t="s">
        <v>715</v>
      </c>
      <c r="U8" s="25" t="s">
        <v>680</v>
      </c>
      <c r="V8" s="29">
        <v>1026594128</v>
      </c>
      <c r="W8" s="25"/>
      <c r="X8" s="81" t="s">
        <v>716</v>
      </c>
      <c r="Y8" s="25" t="s">
        <v>717</v>
      </c>
      <c r="Z8" s="29">
        <v>3114597725</v>
      </c>
      <c r="AA8" s="29"/>
      <c r="AB8" s="29">
        <v>60</v>
      </c>
      <c r="AC8" s="29"/>
      <c r="AD8" s="25">
        <v>1800</v>
      </c>
      <c r="AE8" s="32">
        <v>45317</v>
      </c>
      <c r="AF8" s="32"/>
      <c r="AG8" s="33"/>
      <c r="AH8" s="34"/>
      <c r="AI8" s="35">
        <v>0</v>
      </c>
      <c r="AJ8" s="35">
        <v>0</v>
      </c>
      <c r="AK8" s="35"/>
      <c r="AL8" s="35"/>
      <c r="AM8" s="23"/>
      <c r="AN8" s="25"/>
      <c r="AO8" s="25"/>
      <c r="AP8" s="23"/>
      <c r="AQ8" s="88"/>
      <c r="AR8" s="25" t="s">
        <v>683</v>
      </c>
      <c r="AS8" s="29"/>
      <c r="AT8" s="25"/>
      <c r="AU8" s="25"/>
      <c r="AV8" s="25"/>
      <c r="AW8" s="23"/>
      <c r="AX8" s="25"/>
      <c r="AY8" s="25"/>
      <c r="AZ8" s="29"/>
      <c r="BA8" s="29"/>
      <c r="BB8" s="29"/>
      <c r="BC8" s="29"/>
      <c r="BD8" s="29"/>
      <c r="BE8" s="29"/>
      <c r="BF8" s="29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7"/>
      <c r="BR8" s="29"/>
      <c r="BS8" s="37"/>
      <c r="BT8" s="37"/>
      <c r="BU8" s="37"/>
      <c r="BV8" s="37"/>
      <c r="BW8" s="37"/>
      <c r="BX8" s="37"/>
      <c r="BY8" s="37"/>
      <c r="BZ8" s="37"/>
      <c r="CA8" s="29"/>
      <c r="CB8" s="35"/>
      <c r="CC8" s="29"/>
      <c r="CD8" s="29"/>
      <c r="CE8" s="34"/>
      <c r="CF8" s="37"/>
      <c r="CG8" s="37"/>
      <c r="CH8" s="38"/>
      <c r="CI8" s="29"/>
      <c r="CJ8" s="29"/>
      <c r="CK8" s="34"/>
      <c r="CL8" s="37"/>
      <c r="CM8" s="37"/>
      <c r="CN8" s="37"/>
      <c r="CO8" s="37"/>
      <c r="CP8" s="29"/>
      <c r="CQ8" s="34"/>
      <c r="CR8" s="37">
        <f t="shared" si="5"/>
        <v>0</v>
      </c>
      <c r="CS8" s="39">
        <f t="shared" si="6"/>
        <v>0</v>
      </c>
      <c r="CT8" s="39">
        <f t="shared" si="7"/>
        <v>0</v>
      </c>
      <c r="CU8" s="34"/>
      <c r="CV8" s="37">
        <f t="shared" si="8"/>
        <v>0</v>
      </c>
      <c r="CW8" s="118"/>
      <c r="CX8" s="119">
        <f t="shared" si="9"/>
        <v>0</v>
      </c>
      <c r="CY8" s="99"/>
      <c r="CZ8" s="25"/>
      <c r="DA8" s="34"/>
      <c r="DB8" s="93"/>
      <c r="DC8" s="94"/>
      <c r="DD8" s="94"/>
      <c r="DE8" s="96"/>
      <c r="DF8" s="100"/>
      <c r="DG8" s="93"/>
      <c r="DH8" s="107"/>
      <c r="DI8" s="116" t="s">
        <v>684</v>
      </c>
      <c r="DJ8" s="116" t="s">
        <v>684</v>
      </c>
      <c r="DK8" s="25"/>
      <c r="DL8" s="25" t="s">
        <v>685</v>
      </c>
      <c r="DM8" s="25"/>
      <c r="DN8" s="40"/>
      <c r="DO8" s="40"/>
      <c r="DP8" s="23"/>
      <c r="DQ8" s="29">
        <v>1026584657</v>
      </c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</row>
    <row r="9" spans="1:190" ht="25.5" customHeight="1" x14ac:dyDescent="0.25">
      <c r="A9" s="24" t="s">
        <v>718</v>
      </c>
      <c r="B9" s="25">
        <v>2024</v>
      </c>
      <c r="C9" s="27" t="s">
        <v>719</v>
      </c>
      <c r="D9" s="28" t="s">
        <v>720</v>
      </c>
      <c r="E9" s="95" t="s">
        <v>721</v>
      </c>
      <c r="F9" s="111"/>
      <c r="G9" s="25" t="s">
        <v>671</v>
      </c>
      <c r="H9" s="25" t="s">
        <v>672</v>
      </c>
      <c r="I9" s="25" t="s">
        <v>673</v>
      </c>
      <c r="J9" s="82" t="s">
        <v>690</v>
      </c>
      <c r="K9" t="s">
        <v>722</v>
      </c>
      <c r="L9" s="25" t="s">
        <v>772</v>
      </c>
      <c r="M9" s="25" t="s">
        <v>676</v>
      </c>
      <c r="N9" s="29" t="s">
        <v>723</v>
      </c>
      <c r="O9" s="30">
        <v>3</v>
      </c>
      <c r="P9" s="25"/>
      <c r="Q9" s="25" t="s">
        <v>678</v>
      </c>
      <c r="R9" s="31"/>
      <c r="S9" s="31"/>
      <c r="T9" s="25" t="s">
        <v>724</v>
      </c>
      <c r="U9" s="25" t="s">
        <v>680</v>
      </c>
      <c r="V9" s="29">
        <v>9074466</v>
      </c>
      <c r="W9" s="25"/>
      <c r="X9" s="81" t="s">
        <v>725</v>
      </c>
      <c r="Y9" s="96" t="s">
        <v>726</v>
      </c>
      <c r="Z9" s="29">
        <v>3174965717</v>
      </c>
      <c r="AA9" s="29"/>
      <c r="AB9" s="29">
        <v>60</v>
      </c>
      <c r="AC9" s="29"/>
      <c r="AD9" s="25">
        <v>1800</v>
      </c>
      <c r="AE9" s="32">
        <v>45315</v>
      </c>
      <c r="AF9" s="32"/>
      <c r="AG9" s="33"/>
      <c r="AH9" s="34"/>
      <c r="AI9" s="35">
        <v>0</v>
      </c>
      <c r="AJ9" s="35">
        <v>0</v>
      </c>
      <c r="AK9" s="35"/>
      <c r="AL9" s="35"/>
      <c r="AM9" s="23"/>
      <c r="AN9" s="25"/>
      <c r="AO9" s="25"/>
      <c r="AP9" s="23"/>
      <c r="AQ9" s="88"/>
      <c r="AR9" s="25" t="s">
        <v>683</v>
      </c>
      <c r="AS9" s="29"/>
      <c r="AT9" s="25"/>
      <c r="AU9" s="25"/>
      <c r="AV9" s="25"/>
      <c r="AW9" s="23"/>
      <c r="AX9" s="25"/>
      <c r="AY9" s="25"/>
      <c r="AZ9" s="29"/>
      <c r="BA9" s="29"/>
      <c r="BB9" s="29"/>
      <c r="BC9" s="29"/>
      <c r="BD9" s="29"/>
      <c r="BE9" s="29"/>
      <c r="BF9" s="29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7"/>
      <c r="BR9" s="29"/>
      <c r="BS9" s="37"/>
      <c r="BT9" s="37"/>
      <c r="BU9" s="37"/>
      <c r="BV9" s="37"/>
      <c r="BW9" s="37"/>
      <c r="BX9" s="37"/>
      <c r="BY9" s="37"/>
      <c r="BZ9" s="37"/>
      <c r="CA9" s="29"/>
      <c r="CB9" s="35"/>
      <c r="CC9" s="29"/>
      <c r="CD9" s="29"/>
      <c r="CE9" s="34"/>
      <c r="CF9" s="37"/>
      <c r="CG9" s="37"/>
      <c r="CH9" s="38"/>
      <c r="CI9" s="29"/>
      <c r="CJ9" s="29"/>
      <c r="CK9" s="34"/>
      <c r="CL9" s="37"/>
      <c r="CM9" s="37"/>
      <c r="CN9" s="37"/>
      <c r="CO9" s="37"/>
      <c r="CP9" s="29"/>
      <c r="CQ9" s="34"/>
      <c r="CR9" s="37">
        <f t="shared" si="5"/>
        <v>0</v>
      </c>
      <c r="CS9" s="39">
        <f t="shared" si="6"/>
        <v>0</v>
      </c>
      <c r="CT9" s="39">
        <f t="shared" si="7"/>
        <v>0</v>
      </c>
      <c r="CU9" s="34"/>
      <c r="CV9" s="37">
        <f t="shared" si="8"/>
        <v>0</v>
      </c>
      <c r="CW9" s="118"/>
      <c r="CX9" s="119">
        <f t="shared" si="9"/>
        <v>0</v>
      </c>
      <c r="CY9" s="99"/>
      <c r="CZ9" s="25"/>
      <c r="DA9" s="34"/>
      <c r="DB9" s="93"/>
      <c r="DC9" s="94"/>
      <c r="DD9" s="94"/>
      <c r="DE9" s="96"/>
      <c r="DF9" s="100"/>
      <c r="DG9" s="93"/>
      <c r="DH9" s="107"/>
      <c r="DI9" s="116" t="s">
        <v>684</v>
      </c>
      <c r="DJ9" s="116" t="s">
        <v>684</v>
      </c>
      <c r="DK9" s="25"/>
      <c r="DL9" s="25" t="s">
        <v>685</v>
      </c>
      <c r="DM9" s="25"/>
      <c r="DN9" s="40"/>
      <c r="DO9" s="40"/>
      <c r="DP9" s="23"/>
      <c r="DQ9" s="29">
        <v>1026584657</v>
      </c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</row>
    <row r="10" spans="1:190" ht="25.5" customHeight="1" x14ac:dyDescent="0.25">
      <c r="A10" s="24" t="s">
        <v>727</v>
      </c>
      <c r="B10" s="25">
        <v>2024</v>
      </c>
      <c r="C10" s="27" t="s">
        <v>728</v>
      </c>
      <c r="D10" s="28" t="s">
        <v>729</v>
      </c>
      <c r="E10" s="95" t="s">
        <v>730</v>
      </c>
      <c r="F10" s="111"/>
      <c r="G10" s="25" t="s">
        <v>671</v>
      </c>
      <c r="H10" s="25" t="s">
        <v>672</v>
      </c>
      <c r="I10" s="25" t="s">
        <v>673</v>
      </c>
      <c r="J10" s="82" t="s">
        <v>731</v>
      </c>
      <c r="K10" t="s">
        <v>732</v>
      </c>
      <c r="L10" s="25" t="s">
        <v>773</v>
      </c>
      <c r="M10" s="25" t="s">
        <v>676</v>
      </c>
      <c r="N10" t="s">
        <v>733</v>
      </c>
      <c r="O10" s="30">
        <v>4</v>
      </c>
      <c r="P10" s="25"/>
      <c r="Q10" s="25" t="s">
        <v>678</v>
      </c>
      <c r="R10" s="31"/>
      <c r="S10" s="31"/>
      <c r="T10" s="25" t="s">
        <v>734</v>
      </c>
      <c r="U10" s="25" t="s">
        <v>680</v>
      </c>
      <c r="V10" s="29">
        <v>19138997</v>
      </c>
      <c r="W10" s="25"/>
      <c r="X10" s="81" t="s">
        <v>735</v>
      </c>
      <c r="Y10" s="96" t="s">
        <v>736</v>
      </c>
      <c r="Z10" s="29">
        <v>3115959153</v>
      </c>
      <c r="AA10" s="29"/>
      <c r="AB10" s="29">
        <v>60</v>
      </c>
      <c r="AC10" s="29"/>
      <c r="AD10" s="25">
        <v>1800</v>
      </c>
      <c r="AE10" s="32">
        <v>45316</v>
      </c>
      <c r="AF10" s="32"/>
      <c r="AG10" s="33"/>
      <c r="AH10" s="34"/>
      <c r="AI10" s="35">
        <v>0</v>
      </c>
      <c r="AJ10" s="35">
        <v>0</v>
      </c>
      <c r="AK10" s="35"/>
      <c r="AL10" s="35"/>
      <c r="AM10" s="23"/>
      <c r="AN10" s="25"/>
      <c r="AO10" s="25"/>
      <c r="AP10" s="23"/>
      <c r="AQ10" s="88"/>
      <c r="AR10" s="25" t="s">
        <v>683</v>
      </c>
      <c r="AS10" s="29"/>
      <c r="AT10" s="25"/>
      <c r="AU10" s="25"/>
      <c r="AV10" s="25"/>
      <c r="AW10" s="23"/>
      <c r="AX10" s="25"/>
      <c r="AY10" s="25"/>
      <c r="AZ10" s="29"/>
      <c r="BA10" s="29"/>
      <c r="BB10" s="29"/>
      <c r="BC10" s="29"/>
      <c r="BD10" s="29"/>
      <c r="BE10" s="29"/>
      <c r="BF10" s="29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7"/>
      <c r="BR10" s="29"/>
      <c r="BS10" s="37"/>
      <c r="BT10" s="37"/>
      <c r="BU10" s="37"/>
      <c r="BV10" s="37"/>
      <c r="BW10" s="37"/>
      <c r="BX10" s="37"/>
      <c r="BY10" s="37"/>
      <c r="BZ10" s="37"/>
      <c r="CA10" s="29"/>
      <c r="CB10" s="35"/>
      <c r="CC10" s="29"/>
      <c r="CD10" s="29"/>
      <c r="CE10" s="34"/>
      <c r="CF10" s="37"/>
      <c r="CG10" s="37"/>
      <c r="CH10" s="38"/>
      <c r="CI10" s="29"/>
      <c r="CJ10" s="29"/>
      <c r="CK10" s="34"/>
      <c r="CL10" s="37"/>
      <c r="CM10" s="37"/>
      <c r="CN10" s="37"/>
      <c r="CO10" s="37"/>
      <c r="CP10" s="29"/>
      <c r="CQ10" s="34"/>
      <c r="CR10" s="37">
        <f t="shared" si="5"/>
        <v>0</v>
      </c>
      <c r="CS10" s="39">
        <f t="shared" si="6"/>
        <v>0</v>
      </c>
      <c r="CT10" s="39">
        <f t="shared" si="7"/>
        <v>0</v>
      </c>
      <c r="CU10" s="34"/>
      <c r="CV10" s="37">
        <f t="shared" si="8"/>
        <v>0</v>
      </c>
      <c r="CW10" s="118"/>
      <c r="CX10" s="119">
        <f t="shared" si="9"/>
        <v>0</v>
      </c>
      <c r="CY10" s="99"/>
      <c r="CZ10" s="25"/>
      <c r="DA10" s="34"/>
      <c r="DB10" s="93"/>
      <c r="DC10" s="94"/>
      <c r="DD10" s="94"/>
      <c r="DE10" s="96"/>
      <c r="DF10" s="100"/>
      <c r="DG10" s="93"/>
      <c r="DH10" s="107"/>
      <c r="DI10" s="116" t="s">
        <v>684</v>
      </c>
      <c r="DJ10" s="116" t="s">
        <v>684</v>
      </c>
      <c r="DK10" s="25"/>
      <c r="DL10" s="25" t="s">
        <v>685</v>
      </c>
      <c r="DM10" s="25"/>
      <c r="DN10" s="40"/>
      <c r="DO10" s="40"/>
      <c r="DP10" s="23"/>
      <c r="DQ10" s="29">
        <v>1026584657</v>
      </c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</row>
    <row r="11" spans="1:190" ht="25.5" customHeight="1" x14ac:dyDescent="0.25">
      <c r="A11" s="24" t="s">
        <v>737</v>
      </c>
      <c r="B11" s="25">
        <v>2024</v>
      </c>
      <c r="C11" s="27" t="s">
        <v>738</v>
      </c>
      <c r="D11" s="28" t="s">
        <v>739</v>
      </c>
      <c r="E11" s="95" t="s">
        <v>740</v>
      </c>
      <c r="F11" s="111"/>
      <c r="G11" s="25" t="s">
        <v>671</v>
      </c>
      <c r="H11" s="25" t="s">
        <v>672</v>
      </c>
      <c r="I11" s="25" t="s">
        <v>673</v>
      </c>
      <c r="J11" s="82" t="s">
        <v>741</v>
      </c>
      <c r="K11" t="s">
        <v>742</v>
      </c>
      <c r="L11" s="25" t="s">
        <v>774</v>
      </c>
      <c r="M11" s="25" t="s">
        <v>676</v>
      </c>
      <c r="N11" t="s">
        <v>743</v>
      </c>
      <c r="O11" s="30">
        <v>1</v>
      </c>
      <c r="P11" s="25"/>
      <c r="Q11" s="25" t="s">
        <v>678</v>
      </c>
      <c r="R11" s="31"/>
      <c r="S11" s="31"/>
      <c r="T11" s="25" t="s">
        <v>744</v>
      </c>
      <c r="U11" s="25" t="s">
        <v>680</v>
      </c>
      <c r="V11" s="29">
        <v>39628562</v>
      </c>
      <c r="W11" s="25"/>
      <c r="X11" s="81" t="s">
        <v>745</v>
      </c>
      <c r="Y11" s="96" t="s">
        <v>746</v>
      </c>
      <c r="Z11" s="29">
        <v>3193537278</v>
      </c>
      <c r="AA11" s="29"/>
      <c r="AB11" s="29">
        <v>60</v>
      </c>
      <c r="AC11" s="29"/>
      <c r="AD11" s="25">
        <v>1800</v>
      </c>
      <c r="AE11" s="32">
        <v>45315</v>
      </c>
      <c r="AF11" s="32"/>
      <c r="AG11" s="33"/>
      <c r="AH11" s="34"/>
      <c r="AI11" s="35">
        <v>0</v>
      </c>
      <c r="AJ11" s="35">
        <v>0</v>
      </c>
      <c r="AK11" s="35"/>
      <c r="AL11" s="35"/>
      <c r="AM11" s="23"/>
      <c r="AN11" s="25"/>
      <c r="AO11" s="25"/>
      <c r="AP11" s="23"/>
      <c r="AQ11" s="88"/>
      <c r="AR11" s="25" t="s">
        <v>683</v>
      </c>
      <c r="AS11" s="29"/>
      <c r="AT11" s="25"/>
      <c r="AU11" s="25"/>
      <c r="AV11" s="25"/>
      <c r="AW11" s="23"/>
      <c r="AX11" s="25"/>
      <c r="AY11" s="25"/>
      <c r="AZ11" s="29"/>
      <c r="BA11" s="29"/>
      <c r="BB11" s="29"/>
      <c r="BC11" s="29"/>
      <c r="BD11" s="29"/>
      <c r="BE11" s="29"/>
      <c r="BF11" s="29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7"/>
      <c r="BR11" s="29"/>
      <c r="BS11" s="37"/>
      <c r="BT11" s="37"/>
      <c r="BU11" s="37"/>
      <c r="BV11" s="37"/>
      <c r="BW11" s="37"/>
      <c r="BX11" s="37"/>
      <c r="BY11" s="37"/>
      <c r="BZ11" s="37"/>
      <c r="CA11" s="29"/>
      <c r="CB11" s="35"/>
      <c r="CC11" s="29"/>
      <c r="CD11" s="29"/>
      <c r="CE11" s="34"/>
      <c r="CF11" s="37"/>
      <c r="CG11" s="37"/>
      <c r="CH11" s="38"/>
      <c r="CI11" s="29"/>
      <c r="CJ11" s="29"/>
      <c r="CK11" s="34"/>
      <c r="CL11" s="37"/>
      <c r="CM11" s="37"/>
      <c r="CN11" s="37"/>
      <c r="CO11" s="37"/>
      <c r="CP11" s="29"/>
      <c r="CQ11" s="34"/>
      <c r="CR11" s="37">
        <f t="shared" si="5"/>
        <v>0</v>
      </c>
      <c r="CS11" s="39">
        <f t="shared" si="6"/>
        <v>0</v>
      </c>
      <c r="CT11" s="39">
        <f t="shared" si="7"/>
        <v>0</v>
      </c>
      <c r="CU11" s="34"/>
      <c r="CV11" s="37">
        <f t="shared" si="8"/>
        <v>0</v>
      </c>
      <c r="CW11" s="118"/>
      <c r="CX11" s="119">
        <f t="shared" si="9"/>
        <v>0</v>
      </c>
      <c r="CY11" s="99"/>
      <c r="CZ11" s="25"/>
      <c r="DA11" s="34"/>
      <c r="DB11" s="93"/>
      <c r="DC11" s="94"/>
      <c r="DD11" s="94"/>
      <c r="DE11" s="96"/>
      <c r="DF11" s="100"/>
      <c r="DG11" s="93"/>
      <c r="DH11" s="107"/>
      <c r="DI11" s="116" t="s">
        <v>684</v>
      </c>
      <c r="DJ11" s="116" t="s">
        <v>684</v>
      </c>
      <c r="DK11" s="25"/>
      <c r="DL11" s="25" t="s">
        <v>685</v>
      </c>
      <c r="DM11" s="25"/>
      <c r="DN11" s="40"/>
      <c r="DO11" s="40"/>
      <c r="DP11" s="23"/>
      <c r="DQ11" s="29">
        <v>1026584657</v>
      </c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</row>
    <row r="12" spans="1:190" ht="25.5" customHeight="1" x14ac:dyDescent="0.25">
      <c r="A12" s="24" t="s">
        <v>747</v>
      </c>
      <c r="B12" s="25">
        <v>2024</v>
      </c>
      <c r="C12" s="27" t="s">
        <v>748</v>
      </c>
      <c r="D12" s="28" t="s">
        <v>749</v>
      </c>
      <c r="E12" s="95" t="s">
        <v>750</v>
      </c>
      <c r="F12" s="111"/>
      <c r="G12" s="25" t="s">
        <v>751</v>
      </c>
      <c r="H12" s="25" t="s">
        <v>752</v>
      </c>
      <c r="I12" s="25" t="s">
        <v>673</v>
      </c>
      <c r="J12" s="82" t="s">
        <v>753</v>
      </c>
      <c r="K12" t="s">
        <v>754</v>
      </c>
      <c r="L12" s="25" t="s">
        <v>775</v>
      </c>
      <c r="M12" s="25" t="s">
        <v>676</v>
      </c>
      <c r="N12" t="s">
        <v>755</v>
      </c>
      <c r="O12" s="30">
        <v>7</v>
      </c>
      <c r="P12" s="25"/>
      <c r="Q12" s="25" t="s">
        <v>678</v>
      </c>
      <c r="R12" s="31"/>
      <c r="S12" s="31"/>
      <c r="T12" s="82" t="s">
        <v>756</v>
      </c>
      <c r="U12" s="25" t="s">
        <v>680</v>
      </c>
      <c r="V12" s="29">
        <v>66882862</v>
      </c>
      <c r="W12" s="25"/>
      <c r="X12" s="81" t="s">
        <v>757</v>
      </c>
      <c r="Y12" s="25" t="s">
        <v>758</v>
      </c>
      <c r="Z12" s="29">
        <v>3392521</v>
      </c>
      <c r="AA12" s="29"/>
      <c r="AB12" s="29">
        <v>12</v>
      </c>
      <c r="AC12" s="29"/>
      <c r="AD12" s="25">
        <v>360</v>
      </c>
      <c r="AE12" s="32">
        <v>45317</v>
      </c>
      <c r="AF12" s="32"/>
      <c r="AG12" s="33"/>
      <c r="AH12" s="34"/>
      <c r="AI12" s="35">
        <v>0</v>
      </c>
      <c r="AJ12" s="35">
        <v>0</v>
      </c>
      <c r="AK12" s="35"/>
      <c r="AL12" s="35"/>
      <c r="AM12" t="s">
        <v>759</v>
      </c>
      <c r="AN12" s="25" t="s">
        <v>760</v>
      </c>
      <c r="AO12" s="25"/>
      <c r="AP12" s="23"/>
      <c r="AQ12" s="88"/>
      <c r="AR12" s="25" t="s">
        <v>761</v>
      </c>
      <c r="AS12" s="29"/>
      <c r="AT12" s="25"/>
      <c r="AU12" s="25"/>
      <c r="AV12" s="25"/>
      <c r="AW12" s="23"/>
      <c r="AX12" s="25"/>
      <c r="AY12" s="25"/>
      <c r="AZ12" s="29"/>
      <c r="BA12" s="29"/>
      <c r="BB12" s="29"/>
      <c r="BC12" s="29"/>
      <c r="BD12" s="29"/>
      <c r="BE12" s="29"/>
      <c r="BF12" s="29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7"/>
      <c r="BR12" s="29"/>
      <c r="BS12" s="37"/>
      <c r="BT12" s="37"/>
      <c r="BU12" s="37"/>
      <c r="BV12" s="37"/>
      <c r="BW12" s="37"/>
      <c r="BX12" s="37"/>
      <c r="BY12" s="37"/>
      <c r="BZ12" s="37"/>
      <c r="CA12" s="29"/>
      <c r="CB12" s="35"/>
      <c r="CC12" s="29"/>
      <c r="CD12" s="29"/>
      <c r="CE12" s="34"/>
      <c r="CF12" s="37"/>
      <c r="CG12" s="37"/>
      <c r="CH12" s="38"/>
      <c r="CI12" s="29"/>
      <c r="CJ12" s="29"/>
      <c r="CK12" s="34"/>
      <c r="CL12" s="37"/>
      <c r="CM12" s="37"/>
      <c r="CN12" s="37"/>
      <c r="CO12" s="37"/>
      <c r="CP12" s="29"/>
      <c r="CQ12" s="34"/>
      <c r="CR12" s="37">
        <f t="shared" si="5"/>
        <v>0</v>
      </c>
      <c r="CS12" s="39">
        <f t="shared" si="6"/>
        <v>0</v>
      </c>
      <c r="CT12" s="39">
        <f t="shared" si="7"/>
        <v>0</v>
      </c>
      <c r="CU12" s="34"/>
      <c r="CV12" s="37">
        <f t="shared" si="8"/>
        <v>0</v>
      </c>
      <c r="CW12" s="118"/>
      <c r="CX12" s="119">
        <f t="shared" si="9"/>
        <v>0</v>
      </c>
      <c r="CY12" s="99"/>
      <c r="CZ12" s="25"/>
      <c r="DA12" s="34"/>
      <c r="DB12" s="93"/>
      <c r="DC12" s="94"/>
      <c r="DD12" s="94"/>
      <c r="DE12" s="96"/>
      <c r="DF12" s="100"/>
      <c r="DG12" s="93"/>
      <c r="DH12" s="107"/>
      <c r="DI12" s="116" t="s">
        <v>684</v>
      </c>
      <c r="DJ12" s="116" t="s">
        <v>684</v>
      </c>
      <c r="DK12" s="25"/>
      <c r="DL12" s="25" t="s">
        <v>539</v>
      </c>
      <c r="DM12" s="25"/>
      <c r="DN12" s="40"/>
      <c r="DO12" s="40"/>
      <c r="DP12" s="23"/>
      <c r="DQ12" s="29">
        <v>1026584657</v>
      </c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</row>
    <row r="13" spans="1:190" ht="25.5" customHeight="1" x14ac:dyDescent="0.25">
      <c r="A13" s="24" t="s">
        <v>762</v>
      </c>
      <c r="B13" s="25"/>
      <c r="C13" s="27"/>
      <c r="D13" s="28"/>
      <c r="E13" s="95"/>
      <c r="F13" s="111"/>
      <c r="G13" s="25"/>
      <c r="H13" s="25"/>
      <c r="I13" s="25"/>
      <c r="J13" s="25"/>
      <c r="K13" s="105"/>
      <c r="L13" s="25" t="s">
        <v>538</v>
      </c>
      <c r="M13" s="25"/>
      <c r="N13" s="29"/>
      <c r="O13" s="30"/>
      <c r="P13" s="25"/>
      <c r="Q13" s="25"/>
      <c r="R13" s="31"/>
      <c r="S13" s="31"/>
      <c r="T13" s="25"/>
      <c r="U13" s="25"/>
      <c r="V13" s="29"/>
      <c r="W13" s="25"/>
      <c r="X13" s="81"/>
      <c r="Y13" s="25"/>
      <c r="Z13" s="29"/>
      <c r="AA13" s="29"/>
      <c r="AB13" s="29"/>
      <c r="AC13" s="29"/>
      <c r="AD13" s="25"/>
      <c r="AE13" s="32"/>
      <c r="AF13" s="32"/>
      <c r="AG13" s="33"/>
      <c r="AH13" s="34"/>
      <c r="AI13" s="35"/>
      <c r="AJ13" s="35"/>
      <c r="AK13" s="35"/>
      <c r="AL13" s="35"/>
      <c r="AM13" s="23"/>
      <c r="AN13" s="25"/>
      <c r="AO13" s="25"/>
      <c r="AP13" s="23"/>
      <c r="AQ13" s="88"/>
      <c r="AR13" s="25"/>
      <c r="AS13" s="29"/>
      <c r="AT13" s="25"/>
      <c r="AU13" s="25"/>
      <c r="AV13" s="25"/>
      <c r="AW13" s="23"/>
      <c r="AX13" s="25"/>
      <c r="AY13" s="25"/>
      <c r="AZ13" s="29"/>
      <c r="BA13" s="29"/>
      <c r="BB13" s="29"/>
      <c r="BC13" s="29"/>
      <c r="BD13" s="29"/>
      <c r="BE13" s="29"/>
      <c r="BF13" s="29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7"/>
      <c r="BR13" s="29"/>
      <c r="BS13" s="37"/>
      <c r="BT13" s="37"/>
      <c r="BU13" s="37"/>
      <c r="BV13" s="37"/>
      <c r="BW13" s="37"/>
      <c r="BX13" s="37"/>
      <c r="BY13" s="37"/>
      <c r="BZ13" s="37"/>
      <c r="CA13" s="29"/>
      <c r="CB13" s="35"/>
      <c r="CC13" s="29"/>
      <c r="CD13" s="29"/>
      <c r="CE13" s="34"/>
      <c r="CF13" s="37"/>
      <c r="CG13" s="37"/>
      <c r="CH13" s="38"/>
      <c r="CI13" s="29"/>
      <c r="CJ13" s="29"/>
      <c r="CK13" s="34"/>
      <c r="CL13" s="37"/>
      <c r="CM13" s="37"/>
      <c r="CN13" s="37"/>
      <c r="CO13" s="37"/>
      <c r="CP13" s="29"/>
      <c r="CQ13" s="34"/>
      <c r="CR13" s="37">
        <f t="shared" si="5"/>
        <v>0</v>
      </c>
      <c r="CS13" s="39">
        <f t="shared" si="6"/>
        <v>0</v>
      </c>
      <c r="CT13" s="39">
        <f t="shared" si="7"/>
        <v>0</v>
      </c>
      <c r="CU13" s="34"/>
      <c r="CV13" s="37">
        <f t="shared" si="8"/>
        <v>0</v>
      </c>
      <c r="CW13" s="118"/>
      <c r="CX13" s="119">
        <f t="shared" si="9"/>
        <v>0</v>
      </c>
      <c r="CY13" s="99"/>
      <c r="CZ13" s="25"/>
      <c r="DA13" s="34"/>
      <c r="DB13" s="93"/>
      <c r="DC13" s="94"/>
      <c r="DD13" s="94"/>
      <c r="DE13" s="96"/>
      <c r="DF13" s="100"/>
      <c r="DG13" s="93"/>
      <c r="DH13" s="107"/>
      <c r="DI13" s="116"/>
      <c r="DJ13" s="116"/>
      <c r="DK13" s="25"/>
      <c r="DL13" s="25"/>
      <c r="DM13" s="25"/>
      <c r="DN13" s="40"/>
      <c r="DO13" s="40"/>
      <c r="DP13" s="23"/>
      <c r="DQ13" s="29">
        <v>1026584657</v>
      </c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</row>
    <row r="14" spans="1:190" ht="25.5" customHeight="1" x14ac:dyDescent="0.25">
      <c r="A14" s="24" t="s">
        <v>763</v>
      </c>
      <c r="B14" s="25"/>
      <c r="C14" s="27"/>
      <c r="D14" s="28"/>
      <c r="E14" s="95"/>
      <c r="F14" s="111"/>
      <c r="G14" s="25"/>
      <c r="H14" s="25"/>
      <c r="I14" s="25"/>
      <c r="J14" s="25"/>
      <c r="K14" s="105"/>
      <c r="L14" s="25" t="s">
        <v>538</v>
      </c>
      <c r="M14" s="25"/>
      <c r="N14" s="29"/>
      <c r="O14" s="30"/>
      <c r="P14" s="25"/>
      <c r="Q14" s="25"/>
      <c r="R14" s="31"/>
      <c r="S14" s="31"/>
      <c r="T14" s="25"/>
      <c r="U14" s="25"/>
      <c r="V14" s="29"/>
      <c r="W14" s="25"/>
      <c r="X14" s="81"/>
      <c r="Y14" s="25"/>
      <c r="Z14" s="29"/>
      <c r="AA14" s="29"/>
      <c r="AB14" s="29"/>
      <c r="AC14" s="29"/>
      <c r="AD14" s="25"/>
      <c r="AE14" s="32"/>
      <c r="AF14" s="32"/>
      <c r="AG14" s="33"/>
      <c r="AH14" s="34"/>
      <c r="AI14" s="35"/>
      <c r="AJ14" s="35"/>
      <c r="AK14" s="35"/>
      <c r="AL14" s="35"/>
      <c r="AM14" s="23"/>
      <c r="AN14" s="25"/>
      <c r="AO14" s="25"/>
      <c r="AP14" s="23"/>
      <c r="AQ14" s="88"/>
      <c r="AR14" s="25"/>
      <c r="AS14" s="29"/>
      <c r="AT14" s="25"/>
      <c r="AU14" s="25"/>
      <c r="AV14" s="25"/>
      <c r="AW14" s="23"/>
      <c r="AX14" s="25"/>
      <c r="AY14" s="25"/>
      <c r="AZ14" s="29"/>
      <c r="BA14" s="29"/>
      <c r="BB14" s="29"/>
      <c r="BC14" s="29"/>
      <c r="BD14" s="29"/>
      <c r="BE14" s="29"/>
      <c r="BF14" s="29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7"/>
      <c r="BR14" s="29"/>
      <c r="BS14" s="37"/>
      <c r="BT14" s="37"/>
      <c r="BU14" s="37"/>
      <c r="BV14" s="37"/>
      <c r="BW14" s="37"/>
      <c r="BX14" s="37"/>
      <c r="BY14" s="37"/>
      <c r="BZ14" s="37"/>
      <c r="CA14" s="29"/>
      <c r="CB14" s="35"/>
      <c r="CC14" s="29"/>
      <c r="CD14" s="29"/>
      <c r="CE14" s="34"/>
      <c r="CF14" s="37"/>
      <c r="CG14" s="37"/>
      <c r="CH14" s="38"/>
      <c r="CI14" s="29"/>
      <c r="CJ14" s="29"/>
      <c r="CK14" s="34"/>
      <c r="CL14" s="37"/>
      <c r="CM14" s="37"/>
      <c r="CN14" s="37"/>
      <c r="CO14" s="37"/>
      <c r="CP14" s="29"/>
      <c r="CQ14" s="34"/>
      <c r="CR14" s="37">
        <f t="shared" ref="CR14" si="10">+CB14+CH14+CN14</f>
        <v>0</v>
      </c>
      <c r="CS14" s="39">
        <f t="shared" ref="CS14" si="11">CC14+CI14+CO14</f>
        <v>0</v>
      </c>
      <c r="CT14" s="39">
        <f t="shared" ref="CT14" si="12">CD14+CJ14+CP14</f>
        <v>0</v>
      </c>
      <c r="CU14" s="34"/>
      <c r="CV14" s="37">
        <f t="shared" ref="CV14" si="13">+AJ14+CB14+CH14+CN14</f>
        <v>0</v>
      </c>
      <c r="CW14" s="118"/>
      <c r="CX14" s="119">
        <f>AC14+CT14</f>
        <v>0</v>
      </c>
      <c r="CY14" s="99"/>
      <c r="CZ14" s="25"/>
      <c r="DA14" s="34"/>
      <c r="DB14" s="93"/>
      <c r="DC14" s="94"/>
      <c r="DD14" s="94"/>
      <c r="DE14" s="96"/>
      <c r="DF14" s="100"/>
      <c r="DG14" s="93"/>
      <c r="DH14" s="107"/>
      <c r="DI14" s="116"/>
      <c r="DJ14" s="116"/>
      <c r="DK14" s="25"/>
      <c r="DL14" s="25"/>
      <c r="DM14" s="25"/>
      <c r="DN14" s="40"/>
      <c r="DO14" s="40"/>
      <c r="DP14" s="23"/>
      <c r="DQ14" s="29">
        <v>1026584657</v>
      </c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</row>
    <row r="15" spans="1:190" ht="25.5" customHeight="1" x14ac:dyDescent="0.25">
      <c r="AJ15" s="85"/>
      <c r="AK15" s="102"/>
      <c r="AL15" s="102"/>
      <c r="AM15" s="25"/>
      <c r="CB15" s="84">
        <v>0</v>
      </c>
      <c r="CV15"/>
      <c r="CW15"/>
      <c r="DH15"/>
    </row>
    <row r="16" spans="1:190" ht="25.5" customHeight="1" x14ac:dyDescent="0.25">
      <c r="AJ16" s="85"/>
      <c r="AK16" s="102"/>
      <c r="AL16" s="102"/>
      <c r="AM16" s="25"/>
      <c r="CB16" s="84">
        <v>0</v>
      </c>
      <c r="CV16"/>
      <c r="CW16"/>
      <c r="DH16"/>
    </row>
    <row r="17" spans="36:112" ht="25.5" customHeight="1" x14ac:dyDescent="0.25">
      <c r="AJ17" s="85"/>
      <c r="AK17" s="102"/>
      <c r="AL17" s="102"/>
      <c r="AM17" s="25"/>
      <c r="CB17" s="84">
        <v>0</v>
      </c>
      <c r="CV17"/>
      <c r="CW17"/>
      <c r="DH17"/>
    </row>
    <row r="18" spans="36:112" ht="25.5" customHeight="1" x14ac:dyDescent="0.25">
      <c r="AJ18" s="85"/>
      <c r="AK18" s="102"/>
      <c r="AL18" s="102"/>
      <c r="AM18" s="25"/>
      <c r="CB18" s="84">
        <v>0</v>
      </c>
      <c r="CV18"/>
      <c r="CW18"/>
      <c r="DH18"/>
    </row>
    <row r="19" spans="36:112" ht="25.5" customHeight="1" x14ac:dyDescent="0.25">
      <c r="AJ19" s="85"/>
      <c r="AK19" s="102"/>
      <c r="AL19" s="102"/>
      <c r="AM19" s="25"/>
      <c r="CB19" s="84">
        <v>0</v>
      </c>
      <c r="CV19"/>
      <c r="CW19"/>
      <c r="DH19"/>
    </row>
    <row r="20" spans="36:112" ht="25.5" customHeight="1" x14ac:dyDescent="0.25">
      <c r="AJ20" s="85"/>
      <c r="AK20" s="102"/>
      <c r="AL20" s="102"/>
      <c r="AM20" s="25"/>
      <c r="CB20" s="84">
        <v>0</v>
      </c>
      <c r="CV20"/>
      <c r="CW20"/>
      <c r="DH20"/>
    </row>
    <row r="21" spans="36:112" ht="25.5" customHeight="1" x14ac:dyDescent="0.25">
      <c r="AJ21" s="85"/>
      <c r="AK21" s="102"/>
      <c r="AL21" s="102"/>
      <c r="AM21" s="25"/>
      <c r="CB21" s="84">
        <v>0</v>
      </c>
      <c r="CV21"/>
      <c r="CW21"/>
      <c r="DH21"/>
    </row>
    <row r="22" spans="36:112" ht="25.5" customHeight="1" x14ac:dyDescent="0.25">
      <c r="AJ22" s="85"/>
      <c r="AK22" s="102"/>
      <c r="AL22" s="102"/>
      <c r="AM22" s="25"/>
      <c r="CB22" s="84">
        <v>0</v>
      </c>
      <c r="CV22"/>
      <c r="CW22"/>
      <c r="DH22"/>
    </row>
    <row r="23" spans="36:112" ht="25.5" customHeight="1" x14ac:dyDescent="0.25">
      <c r="AJ23" s="85"/>
      <c r="AK23" s="102"/>
      <c r="AL23" s="102"/>
      <c r="AM23" s="25"/>
      <c r="CB23" s="84">
        <v>0</v>
      </c>
      <c r="CV23"/>
      <c r="CW23"/>
      <c r="DH23"/>
    </row>
    <row r="24" spans="36:112" ht="25.5" customHeight="1" x14ac:dyDescent="0.25">
      <c r="AJ24" s="85"/>
      <c r="AK24" s="102"/>
      <c r="AL24" s="102"/>
      <c r="AM24" s="25"/>
      <c r="CB24" s="84">
        <v>0</v>
      </c>
      <c r="CV24"/>
      <c r="CW24"/>
      <c r="DH24"/>
    </row>
    <row r="25" spans="36:112" ht="25.5" customHeight="1" x14ac:dyDescent="0.25">
      <c r="AJ25" s="85"/>
      <c r="AK25" s="102"/>
      <c r="AL25" s="102"/>
      <c r="AM25" s="25"/>
      <c r="CB25" s="84">
        <v>0</v>
      </c>
      <c r="CV25"/>
      <c r="CW25"/>
      <c r="DH25"/>
    </row>
    <row r="26" spans="36:112" ht="25.5" customHeight="1" x14ac:dyDescent="0.25">
      <c r="AJ26" s="85"/>
      <c r="AK26" s="102"/>
      <c r="AL26" s="102"/>
      <c r="AM26" s="25"/>
      <c r="CB26" s="84">
        <v>0</v>
      </c>
      <c r="CV26"/>
      <c r="CW26"/>
      <c r="DH26"/>
    </row>
    <row r="27" spans="36:112" ht="25.5" customHeight="1" x14ac:dyDescent="0.25">
      <c r="AJ27" s="85"/>
      <c r="AK27" s="102"/>
      <c r="AL27" s="102"/>
      <c r="AM27" s="25"/>
      <c r="CB27" s="84">
        <v>0</v>
      </c>
      <c r="CV27"/>
      <c r="CW27"/>
      <c r="DH27"/>
    </row>
    <row r="28" spans="36:112" ht="25.5" customHeight="1" x14ac:dyDescent="0.25">
      <c r="AJ28" s="85"/>
      <c r="AK28" s="102"/>
      <c r="AL28" s="102"/>
      <c r="AM28" s="25"/>
      <c r="CR28" s="86">
        <f t="shared" ref="CR28:CR59" si="14">+CB28+CH28+CN28</f>
        <v>0</v>
      </c>
      <c r="CS28" s="87">
        <f t="shared" ref="CS28:CS59" si="15">CC28+CI28+CO28</f>
        <v>0</v>
      </c>
      <c r="CT28" s="87">
        <f t="shared" ref="CT28:CT59" si="16">CD28+CJ28+CP28</f>
        <v>0</v>
      </c>
      <c r="CU28" s="83"/>
      <c r="CV28" s="86">
        <f t="shared" ref="CV28:CV59" si="17">+AJ28+CB28+CH28+CN28</f>
        <v>0</v>
      </c>
      <c r="CW28"/>
      <c r="DH28"/>
    </row>
    <row r="29" spans="36:112" ht="25.5" customHeight="1" x14ac:dyDescent="0.25">
      <c r="AJ29" s="85"/>
      <c r="AK29" s="102"/>
      <c r="AL29" s="102"/>
      <c r="AM29" s="25"/>
      <c r="CR29" s="86">
        <f t="shared" si="14"/>
        <v>0</v>
      </c>
      <c r="CS29" s="87">
        <f t="shared" si="15"/>
        <v>0</v>
      </c>
      <c r="CT29" s="87">
        <f t="shared" si="16"/>
        <v>0</v>
      </c>
      <c r="CU29" s="83"/>
      <c r="CV29" s="86">
        <f t="shared" si="17"/>
        <v>0</v>
      </c>
      <c r="CW29"/>
      <c r="DH29"/>
    </row>
    <row r="30" spans="36:112" ht="25.5" customHeight="1" x14ac:dyDescent="0.25">
      <c r="AJ30" s="85"/>
      <c r="AK30" s="102"/>
      <c r="AL30" s="102"/>
      <c r="AM30" s="25"/>
      <c r="CR30" s="86">
        <f t="shared" si="14"/>
        <v>0</v>
      </c>
      <c r="CS30" s="87">
        <f t="shared" si="15"/>
        <v>0</v>
      </c>
      <c r="CT30" s="87">
        <f t="shared" si="16"/>
        <v>0</v>
      </c>
      <c r="CU30" s="83"/>
      <c r="CV30" s="86">
        <f t="shared" si="17"/>
        <v>0</v>
      </c>
      <c r="CW30"/>
      <c r="DH30"/>
    </row>
    <row r="31" spans="36:112" ht="25.5" customHeight="1" x14ac:dyDescent="0.25">
      <c r="AJ31" s="85"/>
      <c r="AK31" s="102"/>
      <c r="AL31" s="102"/>
      <c r="AM31" s="25"/>
      <c r="CR31" s="86">
        <f t="shared" si="14"/>
        <v>0</v>
      </c>
      <c r="CS31" s="87">
        <f t="shared" si="15"/>
        <v>0</v>
      </c>
      <c r="CT31" s="87">
        <f t="shared" si="16"/>
        <v>0</v>
      </c>
      <c r="CU31" s="83"/>
      <c r="CV31" s="86">
        <f t="shared" si="17"/>
        <v>0</v>
      </c>
      <c r="CW31"/>
      <c r="DH31"/>
    </row>
    <row r="32" spans="36:112" ht="25.5" customHeight="1" x14ac:dyDescent="0.25">
      <c r="AJ32" s="85"/>
      <c r="AK32" s="102"/>
      <c r="AL32" s="102"/>
      <c r="AM32" s="25"/>
      <c r="CR32" s="86">
        <f t="shared" si="14"/>
        <v>0</v>
      </c>
      <c r="CS32" s="87">
        <f t="shared" si="15"/>
        <v>0</v>
      </c>
      <c r="CT32" s="87">
        <f t="shared" si="16"/>
        <v>0</v>
      </c>
      <c r="CU32" s="83"/>
      <c r="CV32" s="86">
        <f t="shared" si="17"/>
        <v>0</v>
      </c>
      <c r="CW32"/>
      <c r="DH32"/>
    </row>
    <row r="33" spans="36:112" ht="25.5" customHeight="1" x14ac:dyDescent="0.25">
      <c r="AJ33" s="85"/>
      <c r="AK33" s="102"/>
      <c r="AL33" s="102"/>
      <c r="AM33" s="25"/>
      <c r="CR33" s="86">
        <f t="shared" si="14"/>
        <v>0</v>
      </c>
      <c r="CS33" s="87">
        <f t="shared" si="15"/>
        <v>0</v>
      </c>
      <c r="CT33" s="87">
        <f t="shared" si="16"/>
        <v>0</v>
      </c>
      <c r="CU33" s="83"/>
      <c r="CV33" s="86">
        <f t="shared" si="17"/>
        <v>0</v>
      </c>
      <c r="CW33"/>
      <c r="DH33"/>
    </row>
    <row r="34" spans="36:112" ht="25.5" customHeight="1" x14ac:dyDescent="0.25">
      <c r="AJ34" s="85"/>
      <c r="AK34" s="102"/>
      <c r="AL34" s="102"/>
      <c r="AM34" s="25"/>
      <c r="CR34" s="86">
        <f t="shared" si="14"/>
        <v>0</v>
      </c>
      <c r="CS34" s="87">
        <f t="shared" si="15"/>
        <v>0</v>
      </c>
      <c r="CT34" s="87">
        <f t="shared" si="16"/>
        <v>0</v>
      </c>
      <c r="CU34" s="83"/>
      <c r="CV34" s="86">
        <f t="shared" si="17"/>
        <v>0</v>
      </c>
      <c r="CW34"/>
      <c r="DH34"/>
    </row>
    <row r="35" spans="36:112" ht="25.5" customHeight="1" x14ac:dyDescent="0.25">
      <c r="AJ35" s="85"/>
      <c r="AK35" s="102"/>
      <c r="AL35" s="102"/>
      <c r="AM35" s="25"/>
      <c r="CR35" s="86">
        <f t="shared" si="14"/>
        <v>0</v>
      </c>
      <c r="CS35" s="87">
        <f t="shared" si="15"/>
        <v>0</v>
      </c>
      <c r="CT35" s="87">
        <f t="shared" si="16"/>
        <v>0</v>
      </c>
      <c r="CU35" s="83"/>
      <c r="CV35" s="86">
        <f t="shared" si="17"/>
        <v>0</v>
      </c>
      <c r="CW35"/>
      <c r="DH35"/>
    </row>
    <row r="36" spans="36:112" ht="25.5" customHeight="1" x14ac:dyDescent="0.25">
      <c r="AJ36" s="85"/>
      <c r="AK36" s="102"/>
      <c r="AL36" s="102"/>
      <c r="AM36" s="25"/>
      <c r="CR36" s="86">
        <f t="shared" si="14"/>
        <v>0</v>
      </c>
      <c r="CS36" s="87">
        <f t="shared" si="15"/>
        <v>0</v>
      </c>
      <c r="CT36" s="87">
        <f t="shared" si="16"/>
        <v>0</v>
      </c>
      <c r="CU36" s="83"/>
      <c r="CV36" s="86">
        <f t="shared" si="17"/>
        <v>0</v>
      </c>
      <c r="CW36"/>
      <c r="DH36"/>
    </row>
    <row r="37" spans="36:112" ht="25.5" customHeight="1" x14ac:dyDescent="0.25">
      <c r="AJ37" s="85"/>
      <c r="AK37" s="102"/>
      <c r="AL37" s="102"/>
      <c r="AM37" s="25"/>
      <c r="CR37" s="86">
        <f t="shared" si="14"/>
        <v>0</v>
      </c>
      <c r="CS37" s="87">
        <f t="shared" si="15"/>
        <v>0</v>
      </c>
      <c r="CT37" s="87">
        <f t="shared" si="16"/>
        <v>0</v>
      </c>
      <c r="CU37" s="83"/>
      <c r="CV37" s="86">
        <f t="shared" si="17"/>
        <v>0</v>
      </c>
      <c r="CW37"/>
      <c r="DH37"/>
    </row>
    <row r="38" spans="36:112" ht="25.5" customHeight="1" x14ac:dyDescent="0.25">
      <c r="AM38" s="25"/>
      <c r="CR38" s="86">
        <f t="shared" si="14"/>
        <v>0</v>
      </c>
      <c r="CS38" s="87">
        <f t="shared" si="15"/>
        <v>0</v>
      </c>
      <c r="CT38" s="87">
        <f t="shared" si="16"/>
        <v>0</v>
      </c>
      <c r="CU38" s="83"/>
      <c r="CV38" s="86">
        <f t="shared" si="17"/>
        <v>0</v>
      </c>
      <c r="CW38"/>
      <c r="DH38"/>
    </row>
    <row r="39" spans="36:112" ht="25.5" customHeight="1" x14ac:dyDescent="0.25">
      <c r="AM39" s="25"/>
      <c r="CR39" s="86">
        <f t="shared" si="14"/>
        <v>0</v>
      </c>
      <c r="CS39" s="87">
        <f t="shared" si="15"/>
        <v>0</v>
      </c>
      <c r="CT39" s="87">
        <f t="shared" si="16"/>
        <v>0</v>
      </c>
      <c r="CU39" s="83"/>
      <c r="CV39" s="86">
        <f t="shared" si="17"/>
        <v>0</v>
      </c>
      <c r="CW39"/>
      <c r="DH39"/>
    </row>
    <row r="40" spans="36:112" ht="25.5" customHeight="1" x14ac:dyDescent="0.25">
      <c r="AM40" s="25"/>
      <c r="CR40" s="86">
        <f t="shared" si="14"/>
        <v>0</v>
      </c>
      <c r="CS40" s="87">
        <f t="shared" si="15"/>
        <v>0</v>
      </c>
      <c r="CT40" s="87">
        <f t="shared" si="16"/>
        <v>0</v>
      </c>
      <c r="CU40" s="83"/>
      <c r="CV40" s="86">
        <f t="shared" si="17"/>
        <v>0</v>
      </c>
      <c r="CW40"/>
      <c r="DH40"/>
    </row>
    <row r="41" spans="36:112" ht="25.5" customHeight="1" x14ac:dyDescent="0.25">
      <c r="AM41" s="25"/>
      <c r="CR41" s="86">
        <f t="shared" si="14"/>
        <v>0</v>
      </c>
      <c r="CS41" s="87">
        <f t="shared" si="15"/>
        <v>0</v>
      </c>
      <c r="CT41" s="87">
        <f t="shared" si="16"/>
        <v>0</v>
      </c>
      <c r="CU41" s="83"/>
      <c r="CV41" s="86">
        <f t="shared" si="17"/>
        <v>0</v>
      </c>
      <c r="CW41"/>
      <c r="DH41"/>
    </row>
    <row r="42" spans="36:112" ht="25.5" customHeight="1" x14ac:dyDescent="0.25">
      <c r="AM42" s="25"/>
      <c r="CR42" s="86">
        <f t="shared" si="14"/>
        <v>0</v>
      </c>
      <c r="CS42" s="87">
        <f t="shared" si="15"/>
        <v>0</v>
      </c>
      <c r="CT42" s="87">
        <f t="shared" si="16"/>
        <v>0</v>
      </c>
      <c r="CU42" s="83"/>
      <c r="CV42" s="86">
        <f t="shared" si="17"/>
        <v>0</v>
      </c>
      <c r="CW42"/>
      <c r="DH42"/>
    </row>
    <row r="43" spans="36:112" ht="25.5" customHeight="1" x14ac:dyDescent="0.25">
      <c r="AM43" s="25"/>
      <c r="CR43" s="86">
        <f t="shared" si="14"/>
        <v>0</v>
      </c>
      <c r="CS43" s="87">
        <f t="shared" si="15"/>
        <v>0</v>
      </c>
      <c r="CT43" s="87">
        <f t="shared" si="16"/>
        <v>0</v>
      </c>
      <c r="CU43" s="83"/>
      <c r="CV43" s="86">
        <f t="shared" si="17"/>
        <v>0</v>
      </c>
      <c r="CW43"/>
      <c r="DH43"/>
    </row>
    <row r="44" spans="36:112" ht="25.5" customHeight="1" x14ac:dyDescent="0.25">
      <c r="AM44" s="25"/>
      <c r="CR44" s="86">
        <f t="shared" si="14"/>
        <v>0</v>
      </c>
      <c r="CS44" s="87">
        <f t="shared" si="15"/>
        <v>0</v>
      </c>
      <c r="CT44" s="87">
        <f t="shared" si="16"/>
        <v>0</v>
      </c>
      <c r="CU44" s="83"/>
      <c r="CV44" s="86">
        <f t="shared" si="17"/>
        <v>0</v>
      </c>
      <c r="CW44"/>
      <c r="DH44"/>
    </row>
    <row r="45" spans="36:112" ht="25.5" customHeight="1" x14ac:dyDescent="0.25">
      <c r="AM45" s="25"/>
      <c r="CR45" s="86">
        <f t="shared" si="14"/>
        <v>0</v>
      </c>
      <c r="CS45" s="87">
        <f t="shared" si="15"/>
        <v>0</v>
      </c>
      <c r="CT45" s="87">
        <f t="shared" si="16"/>
        <v>0</v>
      </c>
      <c r="CU45" s="83"/>
      <c r="CV45" s="86">
        <f t="shared" si="17"/>
        <v>0</v>
      </c>
      <c r="CW45"/>
      <c r="DH45"/>
    </row>
    <row r="46" spans="36:112" ht="25.5" customHeight="1" x14ac:dyDescent="0.25">
      <c r="AM46" s="25"/>
      <c r="CR46" s="86">
        <f t="shared" si="14"/>
        <v>0</v>
      </c>
      <c r="CS46" s="87">
        <f t="shared" si="15"/>
        <v>0</v>
      </c>
      <c r="CT46" s="87">
        <f t="shared" si="16"/>
        <v>0</v>
      </c>
      <c r="CU46" s="83"/>
      <c r="CV46" s="86">
        <f t="shared" si="17"/>
        <v>0</v>
      </c>
      <c r="CW46"/>
      <c r="DH46"/>
    </row>
    <row r="47" spans="36:112" ht="25.5" customHeight="1" x14ac:dyDescent="0.25">
      <c r="AM47" s="25"/>
      <c r="CR47" s="86">
        <f t="shared" si="14"/>
        <v>0</v>
      </c>
      <c r="CS47" s="87">
        <f t="shared" si="15"/>
        <v>0</v>
      </c>
      <c r="CT47" s="87">
        <f t="shared" si="16"/>
        <v>0</v>
      </c>
      <c r="CU47" s="83"/>
      <c r="CV47" s="86">
        <f t="shared" si="17"/>
        <v>0</v>
      </c>
      <c r="CW47"/>
      <c r="DH47"/>
    </row>
    <row r="48" spans="36:112" ht="25.5" customHeight="1" x14ac:dyDescent="0.25">
      <c r="AM48" s="25"/>
      <c r="CR48" s="86">
        <f t="shared" si="14"/>
        <v>0</v>
      </c>
      <c r="CS48" s="87">
        <f t="shared" si="15"/>
        <v>0</v>
      </c>
      <c r="CT48" s="87">
        <f t="shared" si="16"/>
        <v>0</v>
      </c>
      <c r="CU48" s="83"/>
      <c r="CV48" s="86">
        <f t="shared" si="17"/>
        <v>0</v>
      </c>
      <c r="CW48"/>
      <c r="DH48"/>
    </row>
    <row r="49" spans="39:112" ht="25.5" customHeight="1" x14ac:dyDescent="0.25">
      <c r="AM49" s="25"/>
      <c r="CR49" s="86">
        <f t="shared" si="14"/>
        <v>0</v>
      </c>
      <c r="CS49" s="87">
        <f t="shared" si="15"/>
        <v>0</v>
      </c>
      <c r="CT49" s="87">
        <f t="shared" si="16"/>
        <v>0</v>
      </c>
      <c r="CU49" s="83"/>
      <c r="CV49" s="86">
        <f t="shared" si="17"/>
        <v>0</v>
      </c>
      <c r="CW49"/>
      <c r="DH49"/>
    </row>
    <row r="50" spans="39:112" ht="25.5" customHeight="1" x14ac:dyDescent="0.25">
      <c r="AM50" s="25"/>
      <c r="CR50" s="86">
        <f t="shared" si="14"/>
        <v>0</v>
      </c>
      <c r="CS50" s="87">
        <f t="shared" si="15"/>
        <v>0</v>
      </c>
      <c r="CT50" s="87">
        <f t="shared" si="16"/>
        <v>0</v>
      </c>
      <c r="CU50" s="83"/>
      <c r="CV50" s="86">
        <f t="shared" si="17"/>
        <v>0</v>
      </c>
      <c r="CW50"/>
      <c r="DH50"/>
    </row>
    <row r="51" spans="39:112" ht="25.5" customHeight="1" x14ac:dyDescent="0.25">
      <c r="AM51" s="25"/>
      <c r="CR51" s="86">
        <f t="shared" si="14"/>
        <v>0</v>
      </c>
      <c r="CS51" s="87">
        <f t="shared" si="15"/>
        <v>0</v>
      </c>
      <c r="CT51" s="87">
        <f t="shared" si="16"/>
        <v>0</v>
      </c>
      <c r="CU51" s="83"/>
      <c r="CV51" s="86">
        <f t="shared" si="17"/>
        <v>0</v>
      </c>
      <c r="CW51"/>
      <c r="DH51"/>
    </row>
    <row r="52" spans="39:112" ht="25.5" customHeight="1" x14ac:dyDescent="0.25">
      <c r="AM52" s="25"/>
      <c r="CR52" s="86">
        <f t="shared" si="14"/>
        <v>0</v>
      </c>
      <c r="CS52" s="87">
        <f t="shared" si="15"/>
        <v>0</v>
      </c>
      <c r="CT52" s="87">
        <f t="shared" si="16"/>
        <v>0</v>
      </c>
      <c r="CU52" s="83"/>
      <c r="CV52" s="86">
        <f t="shared" si="17"/>
        <v>0</v>
      </c>
      <c r="CW52"/>
      <c r="DH52"/>
    </row>
    <row r="53" spans="39:112" ht="25.5" customHeight="1" x14ac:dyDescent="0.25">
      <c r="AM53" s="25"/>
      <c r="CR53" s="86">
        <f t="shared" si="14"/>
        <v>0</v>
      </c>
      <c r="CS53" s="87">
        <f t="shared" si="15"/>
        <v>0</v>
      </c>
      <c r="CT53" s="87">
        <f t="shared" si="16"/>
        <v>0</v>
      </c>
      <c r="CU53" s="83"/>
      <c r="CV53" s="86">
        <f t="shared" si="17"/>
        <v>0</v>
      </c>
      <c r="CW53"/>
      <c r="DH53"/>
    </row>
    <row r="54" spans="39:112" ht="25.5" customHeight="1" x14ac:dyDescent="0.25">
      <c r="AM54" s="25"/>
      <c r="CR54" s="86">
        <f t="shared" si="14"/>
        <v>0</v>
      </c>
      <c r="CS54" s="87">
        <f t="shared" si="15"/>
        <v>0</v>
      </c>
      <c r="CT54" s="87">
        <f t="shared" si="16"/>
        <v>0</v>
      </c>
      <c r="CU54" s="83"/>
      <c r="CV54" s="86">
        <f t="shared" si="17"/>
        <v>0</v>
      </c>
      <c r="CW54"/>
      <c r="DH54"/>
    </row>
    <row r="55" spans="39:112" ht="25.5" customHeight="1" x14ac:dyDescent="0.25">
      <c r="AM55" s="25"/>
      <c r="CR55" s="86">
        <f t="shared" si="14"/>
        <v>0</v>
      </c>
      <c r="CS55" s="87">
        <f t="shared" si="15"/>
        <v>0</v>
      </c>
      <c r="CT55" s="87">
        <f t="shared" si="16"/>
        <v>0</v>
      </c>
      <c r="CU55" s="83"/>
      <c r="CV55" s="86">
        <f t="shared" si="17"/>
        <v>0</v>
      </c>
      <c r="CW55"/>
      <c r="DH55"/>
    </row>
    <row r="56" spans="39:112" ht="25.5" customHeight="1" x14ac:dyDescent="0.25">
      <c r="AM56" s="25"/>
      <c r="CR56" s="86">
        <f t="shared" si="14"/>
        <v>0</v>
      </c>
      <c r="CS56" s="87">
        <f t="shared" si="15"/>
        <v>0</v>
      </c>
      <c r="CT56" s="87">
        <f t="shared" si="16"/>
        <v>0</v>
      </c>
      <c r="CU56" s="83"/>
      <c r="CV56" s="86">
        <f t="shared" si="17"/>
        <v>0</v>
      </c>
      <c r="CW56"/>
      <c r="DH56"/>
    </row>
    <row r="57" spans="39:112" ht="25.5" customHeight="1" x14ac:dyDescent="0.25">
      <c r="AM57" s="25"/>
      <c r="CR57" s="86">
        <f t="shared" si="14"/>
        <v>0</v>
      </c>
      <c r="CS57" s="87">
        <f t="shared" si="15"/>
        <v>0</v>
      </c>
      <c r="CT57" s="87">
        <f t="shared" si="16"/>
        <v>0</v>
      </c>
      <c r="CU57" s="83"/>
      <c r="CV57" s="86">
        <f t="shared" si="17"/>
        <v>0</v>
      </c>
      <c r="CW57"/>
      <c r="DH57"/>
    </row>
    <row r="58" spans="39:112" ht="25.5" customHeight="1" x14ac:dyDescent="0.25">
      <c r="AM58" s="25"/>
      <c r="CR58" s="86">
        <f t="shared" si="14"/>
        <v>0</v>
      </c>
      <c r="CS58" s="87">
        <f t="shared" si="15"/>
        <v>0</v>
      </c>
      <c r="CT58" s="87">
        <f t="shared" si="16"/>
        <v>0</v>
      </c>
      <c r="CU58" s="83"/>
      <c r="CV58" s="86">
        <f t="shared" si="17"/>
        <v>0</v>
      </c>
      <c r="CW58"/>
      <c r="DH58"/>
    </row>
    <row r="59" spans="39:112" ht="25.5" customHeight="1" x14ac:dyDescent="0.25">
      <c r="AM59" s="25"/>
      <c r="CR59" s="86">
        <f t="shared" si="14"/>
        <v>0</v>
      </c>
      <c r="CS59" s="87">
        <f t="shared" si="15"/>
        <v>0</v>
      </c>
      <c r="CT59" s="87">
        <f t="shared" si="16"/>
        <v>0</v>
      </c>
      <c r="CU59" s="83"/>
      <c r="CV59" s="86">
        <f t="shared" si="17"/>
        <v>0</v>
      </c>
      <c r="CW59"/>
      <c r="DH59"/>
    </row>
    <row r="60" spans="39:112" ht="25.5" customHeight="1" x14ac:dyDescent="0.25">
      <c r="AM60" s="25"/>
      <c r="CR60" s="86">
        <f t="shared" ref="CR60:CR88" si="18">+CB60+CH60+CN60</f>
        <v>0</v>
      </c>
      <c r="CS60" s="87">
        <f t="shared" ref="CS60:CS88" si="19">CC60+CI60+CO60</f>
        <v>0</v>
      </c>
      <c r="CT60" s="87">
        <f t="shared" ref="CT60:CT88" si="20">CD60+CJ60+CP60</f>
        <v>0</v>
      </c>
      <c r="CU60" s="83"/>
      <c r="CV60" s="86">
        <f t="shared" ref="CV60:CV88" si="21">+AJ60+CB60+CH60+CN60</f>
        <v>0</v>
      </c>
      <c r="CW60"/>
      <c r="DH60"/>
    </row>
    <row r="61" spans="39:112" ht="25.5" customHeight="1" x14ac:dyDescent="0.25">
      <c r="AM61" s="25"/>
      <c r="CR61" s="86">
        <f t="shared" si="18"/>
        <v>0</v>
      </c>
      <c r="CS61" s="87">
        <f t="shared" si="19"/>
        <v>0</v>
      </c>
      <c r="CT61" s="87">
        <f t="shared" si="20"/>
        <v>0</v>
      </c>
      <c r="CU61" s="83"/>
      <c r="CV61" s="86">
        <f t="shared" si="21"/>
        <v>0</v>
      </c>
      <c r="CW61"/>
      <c r="DH61"/>
    </row>
    <row r="62" spans="39:112" ht="25.5" customHeight="1" x14ac:dyDescent="0.25">
      <c r="AM62" s="25"/>
      <c r="CR62" s="86">
        <f t="shared" si="18"/>
        <v>0</v>
      </c>
      <c r="CS62" s="87">
        <f t="shared" si="19"/>
        <v>0</v>
      </c>
      <c r="CT62" s="87">
        <f t="shared" si="20"/>
        <v>0</v>
      </c>
      <c r="CU62" s="83"/>
      <c r="CV62" s="86">
        <f t="shared" si="21"/>
        <v>0</v>
      </c>
      <c r="CW62"/>
      <c r="DH62"/>
    </row>
    <row r="63" spans="39:112" ht="25.5" customHeight="1" x14ac:dyDescent="0.25">
      <c r="AM63" s="25"/>
      <c r="CR63" s="86">
        <f t="shared" si="18"/>
        <v>0</v>
      </c>
      <c r="CS63" s="87">
        <f t="shared" si="19"/>
        <v>0</v>
      </c>
      <c r="CT63" s="87">
        <f t="shared" si="20"/>
        <v>0</v>
      </c>
      <c r="CU63" s="83"/>
      <c r="CV63" s="86">
        <f t="shared" si="21"/>
        <v>0</v>
      </c>
      <c r="CW63"/>
      <c r="DH63"/>
    </row>
    <row r="64" spans="39:112" ht="25.5" customHeight="1" x14ac:dyDescent="0.25">
      <c r="AM64" s="25"/>
      <c r="CR64" s="86">
        <f t="shared" si="18"/>
        <v>0</v>
      </c>
      <c r="CS64" s="87">
        <f t="shared" si="19"/>
        <v>0</v>
      </c>
      <c r="CT64" s="87">
        <f t="shared" si="20"/>
        <v>0</v>
      </c>
      <c r="CU64" s="83"/>
      <c r="CV64" s="86">
        <f t="shared" si="21"/>
        <v>0</v>
      </c>
      <c r="CW64"/>
      <c r="DH64"/>
    </row>
    <row r="65" spans="39:112" ht="25.5" customHeight="1" x14ac:dyDescent="0.25">
      <c r="AM65" s="25"/>
      <c r="CR65" s="86">
        <f t="shared" si="18"/>
        <v>0</v>
      </c>
      <c r="CS65" s="87">
        <f t="shared" si="19"/>
        <v>0</v>
      </c>
      <c r="CT65" s="87">
        <f t="shared" si="20"/>
        <v>0</v>
      </c>
      <c r="CU65" s="83"/>
      <c r="CV65" s="86">
        <f t="shared" si="21"/>
        <v>0</v>
      </c>
      <c r="CW65"/>
      <c r="DH65"/>
    </row>
    <row r="66" spans="39:112" ht="25.5" customHeight="1" x14ac:dyDescent="0.25">
      <c r="AM66" s="25"/>
      <c r="CR66" s="86">
        <f t="shared" si="18"/>
        <v>0</v>
      </c>
      <c r="CS66" s="87">
        <f t="shared" si="19"/>
        <v>0</v>
      </c>
      <c r="CT66" s="87">
        <f t="shared" si="20"/>
        <v>0</v>
      </c>
      <c r="CU66" s="83"/>
      <c r="CV66" s="86">
        <f t="shared" si="21"/>
        <v>0</v>
      </c>
      <c r="CW66"/>
      <c r="DH66"/>
    </row>
    <row r="67" spans="39:112" ht="25.5" customHeight="1" x14ac:dyDescent="0.25">
      <c r="AM67" s="25"/>
      <c r="CR67" s="86">
        <f t="shared" si="18"/>
        <v>0</v>
      </c>
      <c r="CS67" s="87">
        <f t="shared" si="19"/>
        <v>0</v>
      </c>
      <c r="CT67" s="87">
        <f t="shared" si="20"/>
        <v>0</v>
      </c>
      <c r="CU67" s="83"/>
      <c r="CV67" s="86">
        <f t="shared" si="21"/>
        <v>0</v>
      </c>
      <c r="CW67"/>
      <c r="DH67"/>
    </row>
    <row r="68" spans="39:112" ht="25.5" customHeight="1" x14ac:dyDescent="0.25">
      <c r="AM68" s="25"/>
      <c r="CR68" s="86">
        <f t="shared" si="18"/>
        <v>0</v>
      </c>
      <c r="CS68" s="87">
        <f t="shared" si="19"/>
        <v>0</v>
      </c>
      <c r="CT68" s="87">
        <f t="shared" si="20"/>
        <v>0</v>
      </c>
      <c r="CU68" s="83"/>
      <c r="CV68" s="86">
        <f t="shared" si="21"/>
        <v>0</v>
      </c>
      <c r="CW68"/>
      <c r="DH68"/>
    </row>
    <row r="69" spans="39:112" ht="25.5" customHeight="1" x14ac:dyDescent="0.25">
      <c r="AM69" s="25"/>
      <c r="CR69" s="86">
        <f t="shared" si="18"/>
        <v>0</v>
      </c>
      <c r="CS69" s="87">
        <f t="shared" si="19"/>
        <v>0</v>
      </c>
      <c r="CT69" s="87">
        <f t="shared" si="20"/>
        <v>0</v>
      </c>
      <c r="CU69" s="83"/>
      <c r="CV69" s="86">
        <f t="shared" si="21"/>
        <v>0</v>
      </c>
      <c r="CW69"/>
      <c r="DH69"/>
    </row>
    <row r="70" spans="39:112" ht="25.5" customHeight="1" x14ac:dyDescent="0.25">
      <c r="AM70" s="25"/>
      <c r="CR70" s="86">
        <f t="shared" si="18"/>
        <v>0</v>
      </c>
      <c r="CS70" s="87">
        <f t="shared" si="19"/>
        <v>0</v>
      </c>
      <c r="CT70" s="87">
        <f t="shared" si="20"/>
        <v>0</v>
      </c>
      <c r="CU70" s="83"/>
      <c r="CV70" s="86">
        <f t="shared" si="21"/>
        <v>0</v>
      </c>
      <c r="CW70"/>
      <c r="DH70"/>
    </row>
    <row r="71" spans="39:112" ht="25.5" customHeight="1" x14ac:dyDescent="0.25">
      <c r="AM71" s="25"/>
      <c r="CR71" s="86">
        <f t="shared" si="18"/>
        <v>0</v>
      </c>
      <c r="CS71" s="87">
        <f t="shared" si="19"/>
        <v>0</v>
      </c>
      <c r="CT71" s="87">
        <f t="shared" si="20"/>
        <v>0</v>
      </c>
      <c r="CU71" s="83"/>
      <c r="CV71" s="86">
        <f t="shared" si="21"/>
        <v>0</v>
      </c>
      <c r="CW71"/>
      <c r="DH71"/>
    </row>
    <row r="72" spans="39:112" ht="25.5" customHeight="1" x14ac:dyDescent="0.25">
      <c r="AM72" s="25"/>
      <c r="CR72" s="86">
        <f t="shared" si="18"/>
        <v>0</v>
      </c>
      <c r="CS72" s="87">
        <f t="shared" si="19"/>
        <v>0</v>
      </c>
      <c r="CT72" s="87">
        <f t="shared" si="20"/>
        <v>0</v>
      </c>
      <c r="CU72" s="83"/>
      <c r="CV72" s="86">
        <f t="shared" si="21"/>
        <v>0</v>
      </c>
      <c r="CW72"/>
      <c r="DH72"/>
    </row>
    <row r="73" spans="39:112" ht="25.5" customHeight="1" x14ac:dyDescent="0.25">
      <c r="AM73" s="25"/>
      <c r="CR73" s="86">
        <f t="shared" si="18"/>
        <v>0</v>
      </c>
      <c r="CS73" s="87">
        <f t="shared" si="19"/>
        <v>0</v>
      </c>
      <c r="CT73" s="87">
        <f t="shared" si="20"/>
        <v>0</v>
      </c>
      <c r="CU73" s="83"/>
      <c r="CV73" s="86">
        <f t="shared" si="21"/>
        <v>0</v>
      </c>
      <c r="CW73"/>
      <c r="DH73"/>
    </row>
    <row r="74" spans="39:112" ht="25.5" customHeight="1" x14ac:dyDescent="0.25">
      <c r="AM74" s="25"/>
      <c r="CR74" s="86">
        <f t="shared" si="18"/>
        <v>0</v>
      </c>
      <c r="CS74" s="87">
        <f t="shared" si="19"/>
        <v>0</v>
      </c>
      <c r="CT74" s="87">
        <f t="shared" si="20"/>
        <v>0</v>
      </c>
      <c r="CU74" s="83"/>
      <c r="CV74" s="86">
        <f t="shared" si="21"/>
        <v>0</v>
      </c>
      <c r="CW74"/>
      <c r="DH74"/>
    </row>
    <row r="75" spans="39:112" ht="25.5" customHeight="1" x14ac:dyDescent="0.25">
      <c r="AM75" s="25"/>
      <c r="CR75" s="86">
        <f t="shared" si="18"/>
        <v>0</v>
      </c>
      <c r="CS75" s="87">
        <f t="shared" si="19"/>
        <v>0</v>
      </c>
      <c r="CT75" s="87">
        <f t="shared" si="20"/>
        <v>0</v>
      </c>
      <c r="CU75" s="83"/>
      <c r="CV75" s="86">
        <f t="shared" si="21"/>
        <v>0</v>
      </c>
      <c r="CW75"/>
      <c r="DH75"/>
    </row>
    <row r="76" spans="39:112" ht="25.5" customHeight="1" x14ac:dyDescent="0.25">
      <c r="AM76" s="25"/>
      <c r="CR76" s="86">
        <f t="shared" si="18"/>
        <v>0</v>
      </c>
      <c r="CS76" s="87">
        <f t="shared" si="19"/>
        <v>0</v>
      </c>
      <c r="CT76" s="87">
        <f t="shared" si="20"/>
        <v>0</v>
      </c>
      <c r="CU76" s="83"/>
      <c r="CV76" s="86">
        <f t="shared" si="21"/>
        <v>0</v>
      </c>
      <c r="CW76"/>
      <c r="DH76"/>
    </row>
    <row r="77" spans="39:112" ht="25.5" customHeight="1" x14ac:dyDescent="0.25">
      <c r="AM77" s="25"/>
      <c r="CR77" s="86">
        <f t="shared" si="18"/>
        <v>0</v>
      </c>
      <c r="CS77" s="87">
        <f t="shared" si="19"/>
        <v>0</v>
      </c>
      <c r="CT77" s="87">
        <f t="shared" si="20"/>
        <v>0</v>
      </c>
      <c r="CU77" s="83"/>
      <c r="CV77" s="86">
        <f t="shared" si="21"/>
        <v>0</v>
      </c>
      <c r="CW77"/>
      <c r="DH77"/>
    </row>
    <row r="78" spans="39:112" ht="25.5" customHeight="1" x14ac:dyDescent="0.25">
      <c r="AM78" s="25"/>
      <c r="CR78" s="86">
        <f t="shared" si="18"/>
        <v>0</v>
      </c>
      <c r="CS78" s="87">
        <f t="shared" si="19"/>
        <v>0</v>
      </c>
      <c r="CT78" s="87">
        <f t="shared" si="20"/>
        <v>0</v>
      </c>
      <c r="CU78" s="83"/>
      <c r="CV78" s="86">
        <f t="shared" si="21"/>
        <v>0</v>
      </c>
      <c r="CW78"/>
      <c r="DH78"/>
    </row>
    <row r="79" spans="39:112" ht="25.5" customHeight="1" x14ac:dyDescent="0.25">
      <c r="AM79" s="25"/>
      <c r="CR79" s="86">
        <f t="shared" si="18"/>
        <v>0</v>
      </c>
      <c r="CS79" s="87">
        <f t="shared" si="19"/>
        <v>0</v>
      </c>
      <c r="CT79" s="87">
        <f t="shared" si="20"/>
        <v>0</v>
      </c>
      <c r="CU79" s="83"/>
      <c r="CV79" s="86">
        <f t="shared" si="21"/>
        <v>0</v>
      </c>
      <c r="CW79"/>
      <c r="DH79"/>
    </row>
    <row r="80" spans="39:112" ht="25.5" customHeight="1" x14ac:dyDescent="0.25">
      <c r="AM80" s="25"/>
      <c r="CR80" s="86">
        <f t="shared" si="18"/>
        <v>0</v>
      </c>
      <c r="CS80" s="87">
        <f t="shared" si="19"/>
        <v>0</v>
      </c>
      <c r="CT80" s="87">
        <f t="shared" si="20"/>
        <v>0</v>
      </c>
      <c r="CU80" s="83"/>
      <c r="CV80" s="86">
        <f t="shared" si="21"/>
        <v>0</v>
      </c>
      <c r="CW80"/>
      <c r="DH80"/>
    </row>
    <row r="81" spans="5:112" ht="25.5" customHeight="1" x14ac:dyDescent="0.25">
      <c r="AM81" s="25"/>
      <c r="CR81" s="86">
        <f t="shared" si="18"/>
        <v>0</v>
      </c>
      <c r="CS81" s="87">
        <f t="shared" si="19"/>
        <v>0</v>
      </c>
      <c r="CT81" s="87">
        <f t="shared" si="20"/>
        <v>0</v>
      </c>
      <c r="CU81" s="83"/>
      <c r="CV81" s="86">
        <f t="shared" si="21"/>
        <v>0</v>
      </c>
      <c r="CW81"/>
      <c r="DH81"/>
    </row>
    <row r="82" spans="5:112" ht="25.5" customHeight="1" x14ac:dyDescent="0.25">
      <c r="AM82" s="25"/>
      <c r="CR82" s="86">
        <f t="shared" si="18"/>
        <v>0</v>
      </c>
      <c r="CS82" s="87">
        <f t="shared" si="19"/>
        <v>0</v>
      </c>
      <c r="CT82" s="87">
        <f t="shared" si="20"/>
        <v>0</v>
      </c>
      <c r="CU82" s="83"/>
      <c r="CV82" s="86">
        <f t="shared" si="21"/>
        <v>0</v>
      </c>
      <c r="CW82"/>
      <c r="DH82"/>
    </row>
    <row r="83" spans="5:112" ht="25.5" customHeight="1" x14ac:dyDescent="0.25">
      <c r="AM83" s="25"/>
      <c r="CR83" s="86">
        <f t="shared" si="18"/>
        <v>0</v>
      </c>
      <c r="CS83" s="87">
        <f t="shared" si="19"/>
        <v>0</v>
      </c>
      <c r="CT83" s="87">
        <f t="shared" si="20"/>
        <v>0</v>
      </c>
      <c r="CU83" s="83"/>
      <c r="CV83" s="86">
        <f t="shared" si="21"/>
        <v>0</v>
      </c>
      <c r="CW83"/>
      <c r="DH83"/>
    </row>
    <row r="84" spans="5:112" ht="25.5" customHeight="1" x14ac:dyDescent="0.25">
      <c r="AM84" s="25"/>
      <c r="CR84" s="86">
        <f t="shared" si="18"/>
        <v>0</v>
      </c>
      <c r="CS84" s="87">
        <f t="shared" si="19"/>
        <v>0</v>
      </c>
      <c r="CT84" s="87">
        <f t="shared" si="20"/>
        <v>0</v>
      </c>
      <c r="CU84" s="83"/>
      <c r="CV84" s="86">
        <f t="shared" si="21"/>
        <v>0</v>
      </c>
      <c r="CW84"/>
      <c r="DH84"/>
    </row>
    <row r="85" spans="5:112" ht="25.5" customHeight="1" x14ac:dyDescent="0.25">
      <c r="AM85" s="25"/>
      <c r="CR85" s="86">
        <f t="shared" si="18"/>
        <v>0</v>
      </c>
      <c r="CS85" s="87">
        <f t="shared" si="19"/>
        <v>0</v>
      </c>
      <c r="CT85" s="87">
        <f t="shared" si="20"/>
        <v>0</v>
      </c>
      <c r="CU85" s="83"/>
      <c r="CV85" s="86">
        <f t="shared" si="21"/>
        <v>0</v>
      </c>
      <c r="CW85"/>
      <c r="DH85"/>
    </row>
    <row r="86" spans="5:112" ht="25.5" customHeight="1" x14ac:dyDescent="0.25">
      <c r="AM86" s="25"/>
      <c r="CR86" s="86">
        <f t="shared" si="18"/>
        <v>0</v>
      </c>
      <c r="CS86" s="87">
        <f t="shared" si="19"/>
        <v>0</v>
      </c>
      <c r="CT86" s="87">
        <f t="shared" si="20"/>
        <v>0</v>
      </c>
      <c r="CU86" s="83"/>
      <c r="CV86" s="86">
        <f t="shared" si="21"/>
        <v>0</v>
      </c>
      <c r="CW86"/>
      <c r="DH86"/>
    </row>
    <row r="87" spans="5:112" ht="25.5" customHeight="1" x14ac:dyDescent="0.25">
      <c r="AM87" s="25"/>
      <c r="CR87" s="86">
        <f t="shared" si="18"/>
        <v>0</v>
      </c>
      <c r="CS87" s="87">
        <f t="shared" si="19"/>
        <v>0</v>
      </c>
      <c r="CT87" s="87">
        <f t="shared" si="20"/>
        <v>0</v>
      </c>
      <c r="CU87" s="83"/>
      <c r="CV87" s="86">
        <f t="shared" si="21"/>
        <v>0</v>
      </c>
      <c r="CW87"/>
      <c r="DH87"/>
    </row>
    <row r="88" spans="5:112" ht="25.5" customHeight="1" x14ac:dyDescent="0.25">
      <c r="AM88" s="25"/>
      <c r="CR88" s="86">
        <f t="shared" si="18"/>
        <v>0</v>
      </c>
      <c r="CS88" s="87">
        <f t="shared" si="19"/>
        <v>0</v>
      </c>
      <c r="CT88" s="87">
        <f t="shared" si="20"/>
        <v>0</v>
      </c>
      <c r="CU88" s="83"/>
      <c r="CV88" s="86">
        <f t="shared" si="21"/>
        <v>0</v>
      </c>
      <c r="CW88"/>
      <c r="DH88"/>
    </row>
    <row r="89" spans="5:112" ht="25.5" customHeight="1" x14ac:dyDescent="0.25">
      <c r="E89" s="97"/>
      <c r="G89" s="5"/>
      <c r="AM89" s="25"/>
    </row>
    <row r="90" spans="5:112" ht="25.5" customHeight="1" x14ac:dyDescent="0.25">
      <c r="G90" s="5"/>
      <c r="AM90" s="25"/>
    </row>
    <row r="91" spans="5:112" ht="25.5" customHeight="1" x14ac:dyDescent="0.25">
      <c r="AM91" s="25"/>
    </row>
    <row r="92" spans="5:112" ht="25.5" customHeight="1" x14ac:dyDescent="0.25">
      <c r="AM92" s="25"/>
    </row>
    <row r="28553" spans="45:50" ht="25.5" customHeight="1" x14ac:dyDescent="0.25">
      <c r="AS28553" s="113">
        <v>5</v>
      </c>
      <c r="AT28553" s="113" t="s">
        <v>764</v>
      </c>
      <c r="AU28553" s="113">
        <v>57</v>
      </c>
      <c r="AV28553" s="113" t="s">
        <v>765</v>
      </c>
      <c r="AW28553" s="113">
        <v>2169</v>
      </c>
      <c r="AX28553" s="113" t="s">
        <v>24</v>
      </c>
    </row>
    <row r="1045451" spans="106:111" ht="25.5" customHeight="1" x14ac:dyDescent="0.25">
      <c r="DB1045451" s="90"/>
      <c r="DC1045451" s="91"/>
      <c r="DD1045451" s="91"/>
      <c r="DE1045451" s="91"/>
      <c r="DF1045451" s="91"/>
      <c r="DG1045451" s="91"/>
    </row>
  </sheetData>
  <protectedRanges>
    <protectedRange sqref="K3:K4" name="Rango1_2"/>
    <protectedRange sqref="K5:K9" name="Rango1_3_1"/>
    <protectedRange sqref="K10" name="Rango1_5"/>
    <protectedRange sqref="K11" name="Rango1_6"/>
  </protectedRanges>
  <autoFilter ref="A2:GH88">
    <sortState ref="A3:GH2028">
      <sortCondition ref="L2:L2028"/>
    </sortState>
  </autoFilter>
  <mergeCells count="6">
    <mergeCell ref="CV1:DP1"/>
    <mergeCell ref="AO1:AY1"/>
    <mergeCell ref="A1:J1"/>
    <mergeCell ref="AB1:AN1"/>
    <mergeCell ref="AZ1:CU1"/>
    <mergeCell ref="K1:AA1"/>
  </mergeCells>
  <conditionalFormatting sqref="AZ15:BP1048576">
    <cfRule type="cellIs" dxfId="5" priority="13" operator="greaterThan">
      <formula>0</formula>
    </cfRule>
  </conditionalFormatting>
  <conditionalFormatting sqref="CR1:CR1048576">
    <cfRule type="cellIs" dxfId="4" priority="61" operator="equal">
      <formula>0</formula>
    </cfRule>
  </conditionalFormatting>
  <conditionalFormatting sqref="AZ3:BP3 AB3:AD3">
    <cfRule type="cellIs" dxfId="3" priority="5" operator="greaterThan">
      <formula>0</formula>
    </cfRule>
  </conditionalFormatting>
  <conditionalFormatting sqref="AZ4:BP12 AB4:AD12">
    <cfRule type="cellIs" dxfId="2" priority="4" operator="greaterThan">
      <formula>0</formula>
    </cfRule>
  </conditionalFormatting>
  <conditionalFormatting sqref="AZ14:BP14 AB14:AD14">
    <cfRule type="cellIs" dxfId="1" priority="3" operator="greaterThan">
      <formula>0</formula>
    </cfRule>
  </conditionalFormatting>
  <conditionalFormatting sqref="AZ13:BP13 AB13:AD13">
    <cfRule type="cellIs" dxfId="0" priority="1" operator="greaterThan">
      <formula>0</formula>
    </cfRule>
  </conditionalFormatting>
  <dataValidations count="3">
    <dataValidation type="list" allowBlank="1" showInputMessage="1" showErrorMessage="1" sqref="G89:G90 G3:G14">
      <formula1>tipo</formula1>
    </dataValidation>
    <dataValidation type="list" allowBlank="1" showInputMessage="1" showErrorMessage="1" sqref="H3:H14">
      <formula1>modal</formula1>
    </dataValidation>
    <dataValidation type="list" allowBlank="1" showInputMessage="1" showErrorMessage="1" sqref="I3:I14">
      <formula1>procedimiento</formula1>
    </dataValidation>
  </dataValidations>
  <hyperlinks>
    <hyperlink ref="E3" r:id="rId1"/>
    <hyperlink ref="E4" r:id="rId2"/>
    <hyperlink ref="E5" r:id="rId3"/>
    <hyperlink ref="E12" r:id="rId4"/>
    <hyperlink ref="X12" r:id="rId5"/>
    <hyperlink ref="E6" r:id="rId6"/>
    <hyperlink ref="E7" r:id="rId7"/>
    <hyperlink ref="E8" r:id="rId8"/>
    <hyperlink ref="E9" r:id="rId9"/>
    <hyperlink ref="E10" r:id="rId10"/>
    <hyperlink ref="E11" r:id="rId11"/>
    <hyperlink ref="X8" r:id="rId12"/>
    <hyperlink ref="X10" r:id="rId13"/>
    <hyperlink ref="X4" r:id="rId14"/>
    <hyperlink ref="X5" r:id="rId15"/>
    <hyperlink ref="X11" r:id="rId16"/>
    <hyperlink ref="X9" r:id="rId17"/>
  </hyperlinks>
  <pageMargins left="0.7" right="0.7" top="0.75" bottom="0.75" header="0.3" footer="0.3"/>
  <pageSetup orientation="portrait" horizontalDpi="4294967293" verticalDpi="0" r:id="rId18"/>
  <legacyDrawing r:id="rId19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SELECCIONE SOLO 1_x000a_">
          <x14:formula1>
            <xm:f>#REF!</xm:f>
          </x14:formula1>
          <xm:sqref>BT3:BT14</xm:sqref>
        </x14:dataValidation>
        <x14:dataValidation type="list" allowBlank="1" showInputMessage="1" showErrorMessage="1" error="SOLO NIT O C.C._x000a_">
          <x14:formula1>
            <xm:f>#REF!</xm:f>
          </x14:formula1>
          <xm:sqref>BQ3:BQ14</xm:sqref>
        </x14:dataValidation>
        <x14:dataValidation type="list" allowBlank="1" showInputMessage="1" showErrorMessage="1">
          <x14:formula1>
            <xm:f>#REF!</xm:f>
          </x14:formula1>
          <xm:sqref>Q3:Q14</xm:sqref>
        </x14:dataValidation>
        <x14:dataValidation type="list" allowBlank="1" showInputMessage="1" showErrorMessage="1" error="SELECCIONE UN SOLO NUMERO">
          <x14:formula1>
            <xm:f>#REF!</xm:f>
          </x14:formula1>
          <xm:sqref>AZ3:BF14</xm:sqref>
        </x14:dataValidation>
        <x14:dataValidation type="list" allowBlank="1" showInputMessage="1" showErrorMessage="1" error="ESCOJA UNO DE LOS TRES">
          <x14:formula1>
            <xm:f>#REF!</xm:f>
          </x14:formula1>
          <xm:sqref>AR3:AR14</xm:sqref>
        </x14:dataValidation>
        <x14:dataValidation type="list" allowBlank="1" showInputMessage="1" showErrorMessage="1" error="SOLO UNO DE LA LISTA DESPLEGABLE_x000a_">
          <x14:formula1>
            <xm:f>#REF!</xm:f>
          </x14:formula1>
          <xm:sqref>U3:U14</xm:sqref>
        </x14:dataValidation>
        <x14:dataValidation type="list" allowBlank="1" showInputMessage="1" showErrorMessage="1" error="SOLO NIT O C.C.">
          <x14:formula1>
            <xm:f>#REF!</xm:f>
          </x14:formula1>
          <xm:sqref>M3:M14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2023</vt:lpstr>
    </vt:vector>
  </TitlesOfParts>
  <Manager/>
  <Company>Alcaldía Local de Teusaquillo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Edwin Moreno Serrano</dc:creator>
  <cp:keywords/>
  <dc:description/>
  <cp:lastModifiedBy>Andres</cp:lastModifiedBy>
  <cp:revision/>
  <dcterms:created xsi:type="dcterms:W3CDTF">2022-01-20T15:00:47Z</dcterms:created>
  <dcterms:modified xsi:type="dcterms:W3CDTF">2024-02-09T21:16:56Z</dcterms:modified>
  <cp:category/>
  <cp:contentStatus/>
</cp:coreProperties>
</file>