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711" activeTab="0"/>
  </bookViews>
  <sheets>
    <sheet name="PLAN GESTION POR PROCESO" sheetId="1" r:id="rId1"/>
    <sheet name="Hoja2" sheetId="2" state="hidden" r:id="rId2"/>
    <sheet name="Hoja4" sheetId="3" state="hidden" r:id="rId3"/>
  </sheets>
  <externalReferences>
    <externalReference r:id="rId6"/>
  </externalReferences>
  <definedNames>
    <definedName name="_xlnm.Print_Area" localSheetId="0">'PLAN GESTION POR PROCESO'!$A$1:$AT$29</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sharedStrings.xml><?xml version="1.0" encoding="utf-8"?>
<sst xmlns="http://schemas.openxmlformats.org/spreadsheetml/2006/main" count="605" uniqueCount="319">
  <si>
    <t>ALCALDIA LOCAL DE TEUSAQUILLO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</si>
  <si>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</si>
  <si>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</si>
  <si>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</si>
  <si>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</si>
  <si>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</si>
  <si>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</si>
  <si>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</si>
  <si>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</si>
  <si>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</si>
  <si>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</si>
  <si>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</si>
  <si>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</si>
  <si>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</si>
  <si>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</si>
  <si>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</si>
  <si>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</si>
  <si>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</si>
  <si>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</si>
  <si>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</si>
  <si>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</si>
  <si>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</si>
  <si>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</si>
  <si>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</si>
  <si>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</si>
  <si>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</si>
  <si>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</si>
  <si>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</si>
  <si>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</si>
  <si>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</si>
  <si>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</si>
  <si>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</si>
  <si>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</si>
  <si>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</si>
  <si>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</si>
  <si>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</si>
  <si>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</si>
  <si>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</si>
  <si>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</si>
  <si>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</si>
  <si>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</si>
  <si>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</si>
  <si>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</si>
  <si>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</si>
  <si>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</si>
  <si>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</si>
  <si>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</si>
  <si>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</si>
  <si>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</si>
  <si>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</si>
  <si>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</si>
  <si>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</si>
  <si>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 xml:space="preserve">Se realizaron los diálogos ciudadanos y la rendición de cuentas. En el año 2018 hubo una asistencia de 180 personas y en el año 2019 hubo una asistencia de 251 personas, para un incremento del 39%. Se adjunta evidencias. </t>
  </si>
  <si>
    <t>Registros de asistencia a la audiencia pública de rendición de cuentas 2018 y 2019 y reportes enviados a la Veeduría Distrital</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</si>
  <si>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</si>
  <si>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</si>
  <si>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</si>
  <si>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CRECIENTE</t>
  </si>
  <si>
    <t>Porcentaje</t>
  </si>
  <si>
    <t>EFECTIVIDAD</t>
  </si>
  <si>
    <t>MUSI</t>
  </si>
  <si>
    <t>VISOR MUSI</t>
  </si>
  <si>
    <t>Según el visor MUSI reportado por la Secretaría Distrital de Planeación, el avance físico del plan de desarrollo local para el trimestre fue del 28,4%</t>
  </si>
  <si>
    <t>MATRIZ MUSI</t>
  </si>
  <si>
    <t xml:space="preserve">
    De acuerdo con el informe de avance PDL 2017-2020 remitido por la Secretaría Distrital de Planeación - SDP, el visor MUSI reporta para la Alcaldía Local un avance físico del 35,9%.</t>
  </si>
  <si>
    <t>Según el visor MUSI reportado por la Secretaría Distrital de Planeación, el avance físico del plan de desarrollo local para el trimestre fue del 36%</t>
  </si>
  <si>
    <t>Reporte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</si>
  <si>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</si>
  <si>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</si>
  <si>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</si>
  <si>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</si>
  <si>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</si>
  <si>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</si>
  <si>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</si>
  <si>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</si>
  <si>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</si>
  <si>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 xml:space="preserve">La apropiación disponible a junio 30 de 2019 es de $13.043.064.000 de lo cual se ha comprometido $4.047.827.811 correspondiente a un 31.03%, no se alcanzó la meta debido a que los procesos correspondientes a los proyectos de inversión se encuentran en la etapa de formulación
</t>
  </si>
  <si>
    <t>Reporte PREDIS</t>
  </si>
  <si>
    <t xml:space="preserve">La apropiación disponible a diciembre 30 de 2019 es de $22.469.064.000 de lo cual se ha comprometido $21.230.477.863 correspondiente a un 96.14%
</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</si>
  <si>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</si>
  <si>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</si>
  <si>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</si>
  <si>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</si>
  <si>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</si>
  <si>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</si>
  <si>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 xml:space="preserve">La apropiación disponible a junio 30 de 2019 es de $13.043.064.000 de lo cual se ha comprometido $4.047.827.811 correspondiente a un 31.03%, y se ha girado $1.491.424.211 correspondiente al 11.43% </t>
  </si>
  <si>
    <t>La apropiación disponible a septiembre 30 de 2019 es de $22.469.064.000 de lo cual se ha comprometido $4.701.482.355 correspondiente a un 20.92%, y se ha girado $2.604.451.372 correspondiente al 11.59%.</t>
  </si>
  <si>
    <t>La apropiación disponible a diciembre 31 de 2019 es de $22.469.064.000 de lo cual se ha comprometido $21.602.792.433 correspondiente a un 96.14%, y se ha girado $4.071.970.213 correspondiente al 18.12%, no se alcanzó la meta debido a que hubo una adición al presupuesto, concepto excedente financieros (Contrato sede) por un valor de $9.396.300.000, Y los contratos y las adiciones se adjudicaron hasta diciembre de 2019</t>
  </si>
  <si>
    <t>Girar el 50% del presupuesto constituido como Obligaciones por Pagar de la vigencia 2017 y anteriores (Inversión).</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</si>
  <si>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</si>
  <si>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</si>
  <si>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</si>
  <si>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La apropiación disponible es de $21.328.969.000 de lo cual se giró $955.913.296 correspondiente a un 4.48% no se alcanzó la meta debido a que el pago de la sede se tramitará en abril de 2019.</t>
  </si>
  <si>
    <t xml:space="preserve">La apropiación disponible es de $19.374.374.308 de lo cual se giró $5.217.482.094 correspondiente a un 26.93% </t>
  </si>
  <si>
    <t xml:space="preserve">La apropiación disponible es de $19.374.374.308 de lo cual se giró $9.629.998.809 correspondiente a un 49.70% </t>
  </si>
  <si>
    <t xml:space="preserve">La apropiación disponible es de $19.374.374.308 de lo cual se giró $14.366.335.248 correspondiente a un 74.15% </t>
  </si>
  <si>
    <t>Girar el 50% del presupuesto constituido como Obligaciones por Pagar de la vigencia 2018 (Inversión).</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</si>
  <si>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</si>
  <si>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</si>
  <si>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</si>
  <si>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La apropiación disponible $32.496.709.000 de lo cual se giró $2.643.814.829 correspondiente al 8.14% no se cumplió la meta debido a que los pagos de muchas obras se realizaran en el mes de abril de 2019.</t>
  </si>
  <si>
    <t xml:space="preserve">La apropiación disponible $29.825.366.810 de lo cual se giró $9.537.680.364 correspondiente al 31.98% </t>
  </si>
  <si>
    <t>La apropiación disponible $29.825.366.810 de lo cual se giró $18.421.343.047 correspondiente al 61.76%</t>
  </si>
  <si>
    <t>La apropiación disponible $29.825.366.810 de lo cual se giró $24.173.567.869 correspondiente al 81.05%</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</si>
  <si>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</si>
  <si>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</si>
  <si>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</si>
  <si>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</si>
  <si>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</si>
  <si>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</si>
  <si>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</si>
  <si>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</si>
  <si>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58% de los comparendos programados para el trimestre</t>
  </si>
  <si>
    <t>Reporte sistema SI-ACTUA por Inspecciones</t>
  </si>
  <si>
    <t>La Alcaldía Local dio impulso a 2.874 comparendos recibidos en las vigencias anteriores al año 2019.</t>
  </si>
  <si>
    <t>Reporte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</si>
  <si>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</si>
  <si>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</si>
  <si>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</si>
  <si>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33% de las quejas programados para el trimestre</t>
  </si>
  <si>
    <t>La Alcaldía Local dio impulso a 1.526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</si>
  <si>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</si>
  <si>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</si>
  <si>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</si>
  <si>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</si>
  <si>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</si>
  <si>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</si>
  <si>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 xml:space="preserve">Durante I trimestre se realizaron 8 acciones de control u operativos los cuales fueron:
1.operativos hoteles. 
2.operativo parqueadero la esmeralda.
3.IVC clínicas veterinarias y comercios animales.
4.Operativo Distrito 27
5.Operativo UPZ 100 Galerías.
6. Operativo UPZ 101 Teusaquillo.
7. Operativo UPZ 100 Galerías.
8. Operativo Distrito 27-cierre establecimiento calle 57.
</t>
  </si>
  <si>
    <t xml:space="preserve">
Actas de reunión y operativos
Operativos en materia de actividad económica
</t>
  </si>
  <si>
    <t xml:space="preserve">Durante II trimestre se realizaron 11 acciones de control u operativos los cuales fueron: 
1-Operativo Mayo 10 de 2019 Atracciones Mecánicas), 2- Operativo mayo 24 de 2019 (Medición de ruido galerías), 3- Mayo 30 de 2019 (Atracciones Mecánicas), 4- Mayo 30 de 2019 (IVC Galerías), 5- Operativo 4 de junio de 2019 ( IVC Restaurante Yenny y Beto), 6- Operativo 6 de junio de 2019 ( IVC Casas de Lenocinio), 7- Operativo Junio 7 de 2019 ( Parques y atracciones mecánicas), 8- Operativo Junio 7 (IVC Medio Ambiente), 9- operativo Junio 14 de 2019 ( IVC Copa América), 10- Operativo Junio 17 de 2019 (atracciones mecánicas), 11- Operativo 25 de junio (Operativo IVC Comercio de animales y 
</t>
  </si>
  <si>
    <t xml:space="preserve">GET-IVC-F035 Acta de visita
GET-IVC-F032 Formato consolidación de la información de operativos
GDI-GPD-F029 Evidencia de reunión
</t>
  </si>
  <si>
    <t xml:space="preserve">Durante III trimestre se realizaron 11 acciones de control u operativos los cuales fueron: 
1. 20/09/2019 IVC – Circa Bar.
2. 20/09/2019 IVC – Club Baltimore.
3. 20/09/2019 IVC – Cabo Rojo Bar
4. 20/09/2019 IVC – Rockofo
5. 20/09/2019 IVC  - Shilaoo
6. 20/09/2019 IVC – El Kos
7. 20/09/2019 IVC – Son Siboney
8. 20/09/2019 IVC – Sol y Luna Café bar
9. 20/09/2019 IVC  - Latinos 53
10. 12/07/2019 IVC – Algarete Shots
11. 12/07/2019 IVC – Martina Beer
</t>
  </si>
  <si>
    <t xml:space="preserve">1.  IVC a E.C. Curuba es Café y es Bar (Noviembre 1° de 2019).
2. IVC a E.C. La Guarida Cocktails Bar (Noviembre 1° de 2019).
3. IVC a E.C. Francho Bar (Noviembre 1° de 2019).
4. IVC a E.C. Animalejos Tienda de Mascotas (Noviembre 13 de 2019).
5. IVC a E.C. ABC MASCOTAS (Noviembre 13 de 2019).
6. IVC a E.C. Pet Shop Cariv (Noviembre 1° de 2019).
7. IVC a E.C. Pet Shop Family (Noviembre 14 de 2019).
8. IVC a E.C. Pet Shop Stanley (Noviembre 13 de 2019).
9. IVC a E.C. Zafiros Club (Noviembre 2 de 2019).
10. IVC a E.C. Cigarreria y Cafetería Ommy (Noviembre 2 de 2019).
11. IVC a E.C. Bar de la 15 (Noviembre 2 de 2019).
12. IVC a E.C. La Chismosa Bolirana Bar (Noviembre 2 de 2019).
</t>
  </si>
  <si>
    <t>La Alcaldía Local realizó 42 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</si>
  <si>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</si>
  <si>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</si>
  <si>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</si>
  <si>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</si>
  <si>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</si>
  <si>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 xml:space="preserve">Durante I trimestre se realizaron 6 acciones de control u operativos los cuales fueron:
1.Operativo de control Urbano parqueadero PARK.
2.Operativo de control por infracción de obras sin licencia.
3.Visita de control urbano para expedir certificado de ocupación.
4.Visita de control actuación administrativa 031-2012(orden de demolición enlace peatonal gran estación).
5. Visita de control actuación administrativa 051-2017.
6.Visita de control urbano para certificación de permiso ocupación rad.2019631024572
</t>
  </si>
  <si>
    <t xml:space="preserve">
Actas de reunión y operativos
Operativos en materia de urbanismo
</t>
  </si>
  <si>
    <t>Durante II trimestre se realizaron 6 acciones de control u operativos los cuales fueron: 1- 7 de mayo de 2019 (Control Urbano – Permiso de Ocupación), 2- 14 de mayo de 2019 (Control Urbano), 3- junio 08 de 2019 7 de mayo de 2019 (Control Urbano – Permiso de Ocupación), 4- junio 11 de 2019 (Control Urbano), 5-  junio 11 de 2019 7 de mayo de 2019 (Control Urbano – Permiso de Ocupación), 6- junio 26 de 2019 (Control Urbano).</t>
  </si>
  <si>
    <t xml:space="preserve">GET-IVC-F032 Formato consolidación de la información de operativos
GET-IVC-F034 Formato técnico de visita y/o verificación- control urbanístico
GDI-GPD-F029 Evidencia de reunión
</t>
  </si>
  <si>
    <t xml:space="preserve">Durante III trimestre se realizaron 11 acciones de control u operativos los cuales fueron: 
1. 25/07/2019 Visita técnica - PRELIMINARES CARRERA 17 # 36 - 32.
2. 02/08/2019 Visita técnica – CONTROL LICENCIA DE CONSTRUCCIÓN – TV. 22 A # 59 - 27.
3. 02/08/2019 Visita técnica – CONTROL LICENCIA DE CONSTRUCCIÓN – CLL. 44 # 57 A - 05.
4. 12/08/2019 Visita técnica - PRELIMINARES CARRERA 22 # 45 C - 36.
5. 23/08/2019 Visita técnica – CONTROL LICENCIA DE CONSTRUCCIÓN -  AV. CRA 68 # 19 – 52.
6. 02/09/2019 Visita técnica - PRELIMINARES CALLE 57 A # 53 - 51.
7. 06/09/2019 Visita técnica – CONTROL DE LICENCIA DE CONSTRUCCIÓN -  CARRERA 43 A # 22 D - 18.
8. 06/09/2019 Visita técnica - PRELIMINARES CALLE 24 B # 44 A - 37
</t>
  </si>
  <si>
    <t xml:space="preserve">1.  Operativo de control urbano (Noviembre 6 de 2019).
2. Operativo de control urbano (Diciembre 4 de 2019).
3. Operativo de control urbano (Diciembre 4 de 2019).
4. Operativo de control urbano (Diciembre 4 de 2019).
5. Operativo de control urbano (Diciembre 5 de 2019).
6. IVC a E.C. Pet Shop Cariv (Noviembre 1° de 2019).
</t>
  </si>
  <si>
    <t>La Alcaldía Local realizó 26 acciones de control u operativos en materia de urbanismos realizados durante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</si>
  <si>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</si>
  <si>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</si>
  <si>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</si>
  <si>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</si>
  <si>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</si>
  <si>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Durante I trimestre se realizaron 6 acciones de control u operativos los cuales fueron:
1.Recuperación de espacio Público Iglesia San Alfonso.14-02-2019
2.Levantamiento de Cambuches canal arzobispo.
3. Recuperación de espacio Público Iglesia San Alfonso.14-03-19
4.Recuperación espacio Público CAI Galerías.
5.Recuperación Espacio Público canal Río Arzobispo 13-03-19
6. Recuperación Espacio Público canal Río Arzobispo 21-03-19</t>
  </si>
  <si>
    <t xml:space="preserve">
Actas de reunión y operativos 
Operativos de Recuperación de espacio público
</t>
  </si>
  <si>
    <t>Durante II trimestre se realizaron 6 acciones de control u operativos los cuales fueron: 1- abril 2 de 2019 (Operativo cerramiento espacio público), 2- abril 14 de 2019 (Recuperación espacio público Acción Popular Iglesia de los Milagros), 3- Abril 28 de 2019 (Operativo de recuperación de espacio público puente Calle 53 con Cra 30) 4-Mayo 14 de 2019 (Recuperación espacio público Acción Popular Iglesia de los Milagros), 5- Junio 14 de 2019 (Recuperación espacio público Acción Popular Iglesia de los Milagros), 6- 18 de Junio de 2019 (Operativo Invasión del espacio Público Edificio Parque 52).</t>
  </si>
  <si>
    <t xml:space="preserve">Durante III trimestre se realizaron 11 acciones de control u operativos los cuales fueron: 
1. Recuperación espacio público 17/07/2019 – Av. Caracas – Calle 40.
2. Recuperación espacio público – 14/08/2019 – Iglesia San Alfonso.
3. Recuperación espacio público – 21/08/2019 – Canal Arzobispo
4. Recuperación espacio público – 22/08/2019 – Canal Arzobispo
5. Recuperación espacio público – 03/09/2019 – A.P. 748 de 2016
6. Recuperación espacio público – 05/09/2019 – Calle 33 A – Cra. 20
</t>
  </si>
  <si>
    <t xml:space="preserve">1.  Operativo Iglesia de los Milagros (Octubre 14 de 2019).
2. Operativo Iglesia de los Milagros (Noviembre 14 de 2019).
3. Operativo Iglesia de los Milagros (Diciembre 14 de 2019).
4. Operativo Recuperación Espacio Público – Cerramientos ilegales Rio Arzobispo (Noviembre 20 de 2019).
5. Operativo Recuperación Espacio Público – Cerramientos ilegales Rio Arzobispo (Noviembre 20 de 2019).
6. Operativo Recuperación Espacio Público – AP 528-2014 Conjunto Residencia La Montana (Octubre 29 de 2019).
</t>
  </si>
  <si>
    <t>La Alcaldía Local realizó 24 acciones de control u operativos en materia de espacio público realizados durante la vigencia 2019</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</si>
  <si>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</si>
  <si>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</si>
  <si>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</si>
  <si>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</si>
  <si>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</si>
  <si>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</si>
  <si>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</si>
  <si>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</si>
  <si>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59%</t>
  </si>
  <si>
    <t>radicado 20194400192783</t>
  </si>
  <si>
    <t xml:space="preserve">*No Equipos en el Dominio reportados por la consola del directorio activo / No de equipos de la alcaldía Local = 95%
*No de Usuarios reportados por la consola del directorio activo /Número de usuarios de la alcaldía Local = 83%, debido a que no se relacionaron los usuarios que están en el D.A. pero no poseen equipo de cómputo fijo.
*No de Equipos con antivirus reportados por la consola del Antivirus / No equipos de la alcaldía Local = 96%.
*Equipos con Aranda de la Alcaldía local / No Equipos de la Alcaldía Local= 96%. *Casos Hola resueltos a tiempo por el administrador de red de la alcaldía local / casos Hola generados para área DTI de la Alcaldía Local = 0%, debido a que no estamos utilizando el Aplicativo, lo pondremos en producción.
*Número de procesos de compra con componentes tecnológicos aprobados por la DTI/ número de procesos de compra con componentes tecnológicos de la alcaldía local = 100%
</t>
  </si>
  <si>
    <t xml:space="preserve">Reporte DTI </t>
  </si>
  <si>
    <t>De acuerdo al informe remitido por la DTI, la Alcaldía Local cumple con el 87% de los 6 lineamientos evaluados.</t>
  </si>
  <si>
    <t>Reporte DTI</t>
  </si>
  <si>
    <t xml:space="preserve">No Equipos en el Dominio reportados por la consola del directorio activo / No de equipos de la Alcaldía Local =90%.
No de Usuarios reportados por la consola del directorio activo /Número de usuarios de la Alcaldía Local = 100%.
No de Equipos con antivirus reportados por la consola del Antivirus / No equipos de la Alcaldía Local = 90%.
Equipos con Aranda de la Alcaldía local / No Equipos de la Alcaldía Local = 90%.
Casos Hola resueltos a tiempo por el administrador de red de la Alcaldía local / casos Hola generados para área DTI de la Alcaldía Local = 40%.
Numero de procesos de compra con componentes tecnológicos aprobados por la DTI/ número de procesos de compra con componentes tecnológicos de la Alcaldía local = 100%.
</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</si>
  <si>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</si>
  <si>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</si>
  <si>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</si>
  <si>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</si>
  <si>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</si>
  <si>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</si>
  <si>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</si>
  <si>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</si>
  <si>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</si>
  <si>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REPROGRAMACIÓN DE LA META</t>
  </si>
  <si>
    <t xml:space="preserve">Se reprograma la meta. Tener en cuenta la siguiente observación No se considera una buena práctica, puesto que esta fue registrada por la Subsecretaría de Gestión Institucional, que es la dependencia que diseño Cronos. El carácter innovador no es propio de la Alcaldía Local de Teusaquillo, si bien es una buena práctica, es necesario que haya sido desarrollada/innovada en la alcaldía local que registró la práctica. Se sugiere analizar las actividades que realiza la alcaldía y de acuerdo con los criterios, identificar la buena práctica </t>
  </si>
  <si>
    <t>La Alcaldías Local Realizó el registro de la buena práctica en AGORA</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</si>
  <si>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</si>
  <si>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</si>
  <si>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</si>
  <si>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</si>
  <si>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N/A</t>
  </si>
  <si>
    <t>CONSTANTE</t>
  </si>
  <si>
    <t>Planes de mejora</t>
  </si>
  <si>
    <t>MIMEC - SIG</t>
  </si>
  <si>
    <t>Reportes MIMEC - SIG remitidos por la OAP</t>
  </si>
  <si>
    <t>La Alcaldía Local actualmente presenta un nivel de cumplimiento del 40% de las acciones de mejora documentadas y vigentes.</t>
  </si>
  <si>
    <t xml:space="preserve">Reportes MIMEC - SIG </t>
  </si>
  <si>
    <t xml:space="preserve">Se realiza la formulación y seguimiento de los planes incluidos en el aplicativo MIMEC de la Alcaldía Local identificados así:
Plan No. 7; se remitió para validación de cierre por parte del analista del SIG, desde la bandeja del líder del proceso.
Plan No.28; este plan fue validado por la OCI y desde allí fue cerrado.
Plan No. 43; este se encuentra en seguimiento y se realizó el cargue de las evidencias de cumplimiento para dos de los hallazgos dando cumplimiento del 100%, quedando solo un hallazgo por cargue de una evidencia.
Plan 64; este fue formulado en sus dos hallazgos y fue remitido a validación de aprobación por parte del analista del SIG, para su posterior cargue de evidencias. 
</t>
  </si>
  <si>
    <t xml:space="preserve">Se realiza la formulación y seguimiento de los planes incluidos en el aplicativo MIMEC de la Alcaldía Local identificados así:
PLAN 64; Se realiza el cargue de la segunda parte de las evidencias, en cumplimiento a las acciones plasmadas.
PLAN 93; Este fue reasignado desde la vendeja de alcaldesa, a las bandejas de los inspectores, para su respectivo proceso de formulación.
</t>
  </si>
  <si>
    <t>Reporte SIG - MIMEC</t>
  </si>
  <si>
    <t xml:space="preserve">Se realiza la formulación y seguimiento de los planes incluidos en el aplicativo MIMEC de la Alcaldía Local identificados así:
PLAN 64; Se realiza el cargue de la segunda parte de las evidencias, en cumplimiento a las acciones plasmadas y se envía para cierre a la oficina de Control Interno.
PLAN 93; se realiza la formulación del PM, en compañía de los tres inspectores y se envía a los analistas del SIG, para su aprobación, este fue aprobado y se realiza el cargue de las evidencias para cada acción y se remite a la OCI, para su cierre.
PLAN 105; Se realiza el cargue de las evidencias, en cumplimiento a las acciones plasmadas y se envía para cierre a la oficina de Control Interno.
PLAN 116; Este fue reasignado desde la bandeja de alcaldesa, a las bandejas de los profesionales de las áreas de contratación y planeación, para su respectivo proceso de formulación.
</t>
  </si>
  <si>
    <t>Reporte SIG-MIMEC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</si>
  <si>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</si>
  <si>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</si>
  <si>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</si>
  <si>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suma</t>
  </si>
  <si>
    <t xml:space="preserve">Requerimientos ciudadanos con respuesta </t>
  </si>
  <si>
    <t>Aplicativo Gestión Documental</t>
  </si>
  <si>
    <t>Seguimiento requerimientos ciudadanos</t>
  </si>
  <si>
    <t>La Alcaldía Local dio respuesta al 92% de los requerimientos ciudadanos con corte a 31 de diciembre de 2018 programados para el trimestre de la vigencia 2019.</t>
  </si>
  <si>
    <t xml:space="preserve">
Seguimiento requerimientos ciudadanos
</t>
  </si>
  <si>
    <t>Reporte Secretaria Distrital de Gobierno
oficina de servicio de Atención a la Ciudadanía SAC
reporte Preventivo Alcaldía Local de Teusaquillo 2018, así mismo el FDLT cuenta con una tabla para realizar el seguimiento de todos los derechos de petición y llevar la trazabilidad, así de esta manera a la fecha para el año 2018 el porcentaje de respuesta y tramite definitivo fue de un 48%</t>
  </si>
  <si>
    <t>Reporte requermientos ciudadanos</t>
  </si>
  <si>
    <t>La Alcaldía Local cuenta con 62 requerimientos vencidos</t>
  </si>
  <si>
    <t>Reporte SAC</t>
  </si>
  <si>
    <t xml:space="preserve">Reporte Secretaria Distrital de Gobierno
oficina de servicio de Atención a la Ciudadanía SAC
reporte Preventivo Alcaldía Local de Teusaquillo 2018, así mismo el FDLT cuenta con una tabla para realizar el seguimiento de todos los derechos de petición y llevar la trazabilidad, así de esta manera a la fecha para el año 2018, de 1242 DP en total registrados para el FDLT, la Alcaldía dio respuesta total a 1195 DP,  el porcentaje de respuesta y tramite definitivo fue de un 96%, y para el año 2019, de 1274 DP registrados, la alcaldía dio respuesta a 998 DP, para un porcentaje del 78%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</si>
  <si>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</si>
  <si>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</si>
  <si>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</si>
  <si>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</si>
  <si>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</si>
  <si>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</si>
  <si>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 xml:space="preserve">Uso eficiente de energía: Durante las inspecciones realizadas por el profesional ambiental se determinó que los monitores de la alcaldía local se encontraron parcialmente apagados.
Gestión Integral de Residuos: Según la inspección se evidencia mezcla de residuos en los puntos ecológicos.
Movilidad Sostenible: Realiza reporte. 140 personas usan transporte bimodal, 20 bicicleta, 120 transporte público,15 caminando, 0 carro compartido, 0 Taxi o App, 40 carro, 10 moto
Participación en actividades ambientales: Según inspección se cuenta con una participación parcial de los servidores públicos en actividades ambientales.
Reporte Consumo de papel: No realiza reporte en SharePoint.
Consumo de papel: No se puede hacer comparación, no se cuenta con los reportes.
</t>
  </si>
  <si>
    <t xml:space="preserve">Uso eficiente de la energía: El 90% de los equipos permanecen apagados, se otorga una puntuación de 10
Gestión integral de residuos sólidos: residuos clasificados correctamente, se otorga una puntuación de 10,
Movilidad sostenible: PIMS en estado de formulación, se otorga una puntuación de 1.
Participación en actividades ambientales: los servidores públicos participan activamente de las actividades, se otorga una puntuación de 10.
Reporte consumo de papel: reporte consumo de papel al día, se otorga una puntuación de 10.
Ladrillos ecológicos: se realiza entrega de ladrillos ecológicos, se otorga puntuación de 10.
</t>
  </si>
  <si>
    <t>Reporte ambiental</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</si>
  <si>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</si>
  <si>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</si>
  <si>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</si>
  <si>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</si>
  <si>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La meta no fue posible cumplirla por la alta rotación de personal y terminación de contrato de CPS, de varios contratistas y la falta de compromiso de algunos funcionarios en la realización de la actividad, a pesar de haberse realizado capacitación y reunión con todos los funcionarios del FDLT.</t>
  </si>
  <si>
    <t>Reporte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</si>
  <si>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</si>
  <si>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</si>
  <si>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</si>
  <si>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</si>
  <si>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</si>
  <si>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</si>
  <si>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</si>
  <si>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</si>
  <si>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</si>
  <si>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</si>
  <si>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</si>
  <si>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</si>
  <si>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</si>
  <si>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</si>
  <si>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</si>
  <si>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</si>
  <si>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</si>
  <si>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</si>
  <si>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</si>
  <si>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</si>
  <si>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</si>
  <si>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</si>
  <si>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</si>
  <si>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</si>
  <si>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</si>
  <si>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</si>
  <si>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</si>
  <si>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</si>
  <si>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</si>
  <si>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</si>
  <si>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</si>
  <si>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</si>
  <si>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</si>
  <si>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</si>
  <si>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</si>
  <si>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</si>
  <si>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</si>
  <si>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</si>
  <si>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</si>
  <si>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</si>
  <si>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</si>
  <si>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</si>
  <si>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</si>
  <si>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</si>
  <si>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</si>
  <si>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</si>
  <si>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</si>
  <si>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</si>
  <si>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</si>
  <si>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</si>
  <si>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</si>
  <si>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</si>
  <si>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</si>
  <si>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</si>
  <si>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</si>
  <si>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</si>
  <si>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</si>
  <si>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</si>
  <si>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</si>
  <si>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</si>
  <si>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</si>
  <si>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</si>
  <si>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</si>
  <si>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</si>
  <si>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</si>
  <si>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</si>
  <si>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</si>
  <si>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</si>
  <si>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</si>
  <si>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</si>
  <si>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</si>
  <si>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</si>
  <si>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</si>
  <si>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</si>
  <si>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</si>
  <si>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</si>
  <si>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</si>
  <si>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</si>
  <si>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</si>
  <si>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</si>
  <si>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</si>
  <si>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</si>
  <si>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</si>
  <si>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</si>
  <si>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</si>
  <si>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</si>
  <si>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</si>
  <si>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</si>
  <si>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la matriz del visor MUSI reportada por la Secretaría Distrital de Planeación, la Alcaldía Local logró un avance físico durante la vigencia del 44,9%</t>
  </si>
  <si>
    <t>Matriz Musi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</si>
</sst>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0.00&quot;    &quot;;\-* #,##0.00&quot;    &quot;;* \-#&quot;    &quot;;@\ "/>
    <numFmt numFmtId="173" formatCode="0.0%"/>
  </numFmts>
  <fonts count="88">
    <font>
      <sz val="11"/>
      <color theme="1"/>
      <name val="Calibri"/>
      <family val="2"/>
    </font>
    <font>
      <sz val="11"/>
      <color indexed="8"/>
      <name val="Calibri"/>
      <family val="2"/>
    </font>
    <font>
      <b/>
      <sz val="10"/>
      <name val="Arial"/>
      <family val="2"/>
    </font>
    <font>
      <sz val="10"/>
      <name val="Arial"/>
      <family val="2"/>
    </font>
    <font>
      <b/>
      <sz val="10"/>
      <color indexed="8"/>
      <name val="Arial"/>
      <family val="2"/>
    </font>
    <font>
      <sz val="14"/>
      <name val="Arial Narrow"/>
      <family val="2"/>
    </font>
    <font>
      <b/>
      <sz val="22"/>
      <name val="Arial"/>
      <family val="2"/>
    </font>
    <font>
      <b/>
      <sz val="12"/>
      <name val="Garamond"/>
      <family val="1"/>
    </font>
    <font>
      <sz val="12"/>
      <name val="Garamond"/>
      <family val="1"/>
    </font>
    <font>
      <b/>
      <sz val="14"/>
      <name val="Arial"/>
      <family val="2"/>
    </font>
    <font>
      <b/>
      <sz val="12"/>
      <color indexed="30"/>
      <name val="Garamond"/>
      <family val="1"/>
    </font>
    <font>
      <sz val="12"/>
      <color indexed="30"/>
      <name val="Garamond"/>
      <family val="1"/>
    </font>
    <font>
      <b/>
      <sz val="16"/>
      <name val="Arial"/>
      <family val="2"/>
    </font>
    <font>
      <sz val="18"/>
      <name val="Arial"/>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0"/>
      <color indexed="8"/>
      <name val="Arial"/>
      <family val="2"/>
    </font>
    <font>
      <b/>
      <sz val="28"/>
      <color indexed="8"/>
      <name val="Arial"/>
      <family val="2"/>
    </font>
    <font>
      <sz val="12"/>
      <color indexed="8"/>
      <name val="Garamond"/>
      <family val="1"/>
    </font>
    <font>
      <b/>
      <sz val="20"/>
      <color indexed="8"/>
      <name val="Arial"/>
      <family val="2"/>
    </font>
    <font>
      <b/>
      <sz val="12"/>
      <color indexed="8"/>
      <name val="Garamond"/>
      <family val="1"/>
    </font>
    <font>
      <sz val="10"/>
      <color indexed="8"/>
      <name val="Calibri"/>
      <family val="2"/>
    </font>
    <font>
      <b/>
      <sz val="10"/>
      <color indexed="8"/>
      <name val="Calibri"/>
      <family val="2"/>
    </font>
    <font>
      <b/>
      <sz val="12"/>
      <color indexed="8"/>
      <name val="Calibri"/>
      <family val="2"/>
    </font>
    <font>
      <b/>
      <sz val="12"/>
      <color indexed="9"/>
      <name val="Calibri"/>
      <family val="2"/>
    </font>
    <font>
      <sz val="12"/>
      <color indexed="9"/>
      <name val="Calibri"/>
      <family val="2"/>
    </font>
    <font>
      <sz val="10"/>
      <color indexed="8"/>
      <name val="Times New Roman"/>
      <family val="1"/>
    </font>
    <font>
      <sz val="10"/>
      <name val="Calibri"/>
      <family val="2"/>
    </font>
    <font>
      <sz val="10"/>
      <color indexed="8"/>
      <name val="Garamond"/>
      <family val="1"/>
    </font>
    <font>
      <b/>
      <sz val="11"/>
      <color indexed="8"/>
      <name val="Arial"/>
      <family val="2"/>
    </font>
    <font>
      <b/>
      <sz val="2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sz val="12"/>
      <color theme="1"/>
      <name val="Garamond"/>
      <family val="1"/>
    </font>
    <font>
      <b/>
      <sz val="20"/>
      <color theme="1"/>
      <name val="Arial"/>
      <family val="2"/>
    </font>
    <font>
      <b/>
      <sz val="12"/>
      <color theme="1"/>
      <name val="Garamond"/>
      <family val="1"/>
    </font>
    <font>
      <sz val="10"/>
      <color theme="1"/>
      <name val="Calibri"/>
      <family val="2"/>
    </font>
    <font>
      <b/>
      <sz val="10"/>
      <color theme="1"/>
      <name val="Calibri"/>
      <family val="2"/>
    </font>
    <font>
      <sz val="12"/>
      <color rgb="FF000000"/>
      <name val="Garamond"/>
      <family val="1"/>
    </font>
    <font>
      <b/>
      <sz val="10"/>
      <color theme="1"/>
      <name val="Arial"/>
      <family val="2"/>
    </font>
    <font>
      <b/>
      <sz val="12"/>
      <color theme="1"/>
      <name val="Calibri"/>
      <family val="2"/>
    </font>
    <font>
      <b/>
      <sz val="12"/>
      <color theme="0"/>
      <name val="Calibri"/>
      <family val="2"/>
    </font>
    <font>
      <sz val="12"/>
      <color theme="0"/>
      <name val="Calibri"/>
      <family val="2"/>
    </font>
    <font>
      <sz val="10"/>
      <color rgb="FF000000"/>
      <name val="Times New Roman"/>
      <family val="1"/>
    </font>
    <font>
      <b/>
      <sz val="12"/>
      <color rgb="FF0070C0"/>
      <name val="Garamond"/>
      <family val="1"/>
    </font>
    <font>
      <sz val="12"/>
      <color rgb="FF0070C0"/>
      <name val="Garamond"/>
      <family val="1"/>
    </font>
    <font>
      <sz val="10"/>
      <color rgb="FF000000"/>
      <name val="Garamond"/>
      <family val="1"/>
    </font>
    <font>
      <b/>
      <sz val="26"/>
      <color theme="1"/>
      <name val="Arial"/>
      <family val="2"/>
    </font>
    <font>
      <b/>
      <sz val="11"/>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
      <patternFill patternType="solid">
        <fgColor theme="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style="thin"/>
      <top/>
      <bottom style="medium"/>
    </border>
    <border>
      <left style="thin"/>
      <right style="thin"/>
      <top style="medium"/>
      <bottom style="medium"/>
    </border>
    <border>
      <left style="thin"/>
      <right style="medium"/>
      <top style="medium"/>
      <bottom style="medium"/>
    </border>
    <border>
      <left/>
      <right style="thin"/>
      <top/>
      <bottom style="medium"/>
    </border>
    <border>
      <left style="thin"/>
      <right style="thin"/>
      <top style="medium"/>
      <bottom/>
    </border>
    <border>
      <left style="thin"/>
      <right/>
      <top style="medium"/>
      <bottom/>
    </border>
    <border>
      <left style="medium"/>
      <right style="medium"/>
      <top/>
      <bottom style="medium"/>
    </border>
    <border>
      <left style="medium"/>
      <right style="medium"/>
      <top style="medium"/>
      <bottom/>
    </border>
    <border>
      <left style="medium"/>
      <right style="medium"/>
      <top/>
      <bottom/>
    </border>
    <border>
      <left style="medium"/>
      <right style="thin"/>
      <top style="thin"/>
      <bottom style="medium"/>
    </border>
    <border>
      <left/>
      <right/>
      <top style="thin"/>
      <bottom style="thin"/>
    </border>
    <border>
      <left style="medium"/>
      <right style="medium"/>
      <top style="medium"/>
      <bottom style="thin"/>
    </border>
    <border>
      <left style="thin"/>
      <right style="thin"/>
      <top/>
      <bottom/>
    </border>
    <border>
      <left/>
      <right/>
      <top style="thin"/>
      <bottom/>
    </border>
    <border>
      <left style="medium"/>
      <right style="medium"/>
      <top style="thin"/>
      <bottom/>
    </border>
    <border>
      <left style="thin"/>
      <right style="medium"/>
      <top style="thin"/>
      <bottom/>
    </border>
    <border>
      <left/>
      <right style="thin"/>
      <top style="medium"/>
      <bottom/>
    </border>
    <border>
      <left style="thin"/>
      <right/>
      <top/>
      <bottom style="thin"/>
    </border>
    <border>
      <left/>
      <right/>
      <top/>
      <bottom style="thin"/>
    </border>
    <border>
      <left style="thin"/>
      <right/>
      <top style="thin"/>
      <bottom style="thin"/>
    </border>
    <border>
      <left style="thin"/>
      <right style="medium"/>
      <top style="medium"/>
      <bottom/>
    </border>
    <border>
      <left style="medium"/>
      <right/>
      <top/>
      <bottom style="medium"/>
    </border>
    <border>
      <left/>
      <right/>
      <top/>
      <bottom style="medium"/>
    </border>
    <border>
      <left style="medium"/>
      <right/>
      <top style="medium"/>
      <bottom style="thin"/>
    </border>
    <border>
      <left/>
      <right/>
      <top style="medium"/>
      <bottom style="thin"/>
    </border>
    <border>
      <left style="thin"/>
      <right style="medium"/>
      <top style="medium"/>
      <bottom style="thin"/>
    </border>
    <border>
      <left style="thin"/>
      <right style="medium"/>
      <top style="thin"/>
      <bottom style="thin"/>
    </border>
    <border>
      <left style="medium"/>
      <right/>
      <top style="medium"/>
      <bottom/>
    </border>
    <border>
      <left/>
      <right/>
      <top style="medium"/>
      <bottom/>
    </border>
    <border>
      <left style="medium"/>
      <right/>
      <top/>
      <bottom/>
    </border>
    <border>
      <left style="medium"/>
      <right/>
      <top/>
      <bottom style="thin"/>
    </border>
    <border>
      <left style="thin"/>
      <right/>
      <top style="medium"/>
      <bottom style="medium"/>
    </border>
    <border>
      <left/>
      <right/>
      <top style="medium"/>
      <bottom style="medium"/>
    </border>
    <border>
      <left/>
      <right style="thin"/>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3" fillId="20" borderId="0" applyNumberFormat="0" applyBorder="0" applyAlignment="0" applyProtection="0"/>
    <xf numFmtId="0" fontId="51" fillId="21" borderId="0" applyNumberFormat="0" applyBorder="0" applyAlignment="0" applyProtection="0"/>
    <xf numFmtId="0" fontId="52" fillId="22" borderId="1" applyNumberFormat="0" applyAlignment="0" applyProtection="0"/>
    <xf numFmtId="0" fontId="53" fillId="23"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30" borderId="1" applyNumberFormat="0" applyAlignment="0" applyProtection="0"/>
    <xf numFmtId="0" fontId="5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3"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0" fillId="22"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xf numFmtId="0" fontId="3" fillId="35" borderId="0" applyNumberFormat="0" applyBorder="0" applyAlignment="0" applyProtection="0"/>
  </cellStyleXfs>
  <cellXfs count="263">
    <xf numFmtId="0" fontId="0" fillId="0" borderId="0" xfId="0" applyFont="1" applyAlignment="1">
      <alignment/>
    </xf>
    <xf numFmtId="0" fontId="66" fillId="0" borderId="10" xfId="0" applyFont="1" applyFill="1" applyBorder="1" applyAlignment="1">
      <alignment horizontal="justify" vertical="center" wrapText="1"/>
    </xf>
    <xf numFmtId="0" fontId="66" fillId="0" borderId="11" xfId="0" applyFont="1" applyFill="1" applyBorder="1" applyAlignment="1">
      <alignment horizontal="center" vertical="center" wrapText="1"/>
    </xf>
    <xf numFmtId="0" fontId="0" fillId="0" borderId="0" xfId="0" applyAlignment="1">
      <alignment wrapText="1"/>
    </xf>
    <xf numFmtId="0" fontId="66" fillId="0" borderId="12" xfId="0" applyFont="1" applyFill="1" applyBorder="1" applyAlignment="1">
      <alignment horizontal="justify" vertical="center" wrapText="1"/>
    </xf>
    <xf numFmtId="0" fontId="66" fillId="0" borderId="11" xfId="0" applyFont="1" applyFill="1" applyBorder="1" applyAlignment="1">
      <alignment horizontal="justify" vertical="center" wrapText="1"/>
    </xf>
    <xf numFmtId="0" fontId="66" fillId="0" borderId="13" xfId="0" applyFont="1" applyFill="1" applyBorder="1" applyAlignment="1">
      <alignment horizontal="justify" vertical="center" wrapText="1"/>
    </xf>
    <xf numFmtId="0" fontId="66" fillId="0" borderId="14" xfId="0" applyFont="1" applyFill="1" applyBorder="1" applyAlignment="1">
      <alignment horizontal="justify" vertical="center" wrapText="1"/>
    </xf>
    <xf numFmtId="0" fontId="66"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67" fillId="0" borderId="0" xfId="0" applyFont="1" applyAlignment="1">
      <alignment horizontal="justify"/>
    </xf>
    <xf numFmtId="0" fontId="68" fillId="10" borderId="16" xfId="0" applyFont="1" applyFill="1" applyBorder="1" applyAlignment="1">
      <alignment horizontal="justify" vertical="center" wrapText="1"/>
    </xf>
    <xf numFmtId="0" fontId="68"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68" fillId="8" borderId="16" xfId="0" applyFont="1" applyFill="1" applyBorder="1" applyAlignment="1">
      <alignment horizontal="justify" vertical="center" wrapText="1"/>
    </xf>
    <xf numFmtId="0" fontId="68"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68" fillId="38" borderId="19" xfId="0" applyFont="1" applyFill="1" applyBorder="1" applyAlignment="1">
      <alignment horizontal="justify" vertical="center" wrapText="1"/>
    </xf>
    <xf numFmtId="0" fontId="68"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68" fillId="13" borderId="18" xfId="0" applyFont="1" applyFill="1" applyBorder="1" applyAlignment="1">
      <alignment horizontal="justify" vertical="center" wrapText="1"/>
    </xf>
    <xf numFmtId="0" fontId="68"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69" fillId="13" borderId="16" xfId="0" applyFont="1" applyFill="1" applyBorder="1" applyAlignment="1">
      <alignment horizontal="justify" vertical="center" wrapText="1"/>
    </xf>
    <xf numFmtId="0" fontId="68" fillId="13" borderId="20" xfId="0" applyFont="1" applyFill="1" applyBorder="1" applyAlignment="1">
      <alignment horizontal="left" vertical="center" wrapText="1"/>
    </xf>
    <xf numFmtId="0" fontId="68"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0" fillId="36" borderId="21" xfId="0" applyFont="1" applyFill="1" applyBorder="1" applyAlignment="1" applyProtection="1">
      <alignment horizontal="center" vertical="center" wrapText="1"/>
      <protection locked="0"/>
    </xf>
    <xf numFmtId="0" fontId="70" fillId="36" borderId="22" xfId="0" applyFont="1" applyFill="1" applyBorder="1" applyAlignment="1" applyProtection="1">
      <alignment vertical="center" wrapText="1"/>
      <protection/>
    </xf>
    <xf numFmtId="9" fontId="3" fillId="36" borderId="22" xfId="56" applyFont="1" applyFill="1" applyBorder="1" applyAlignment="1" applyProtection="1">
      <alignment horizontal="center" vertical="center" wrapText="1"/>
      <protection/>
    </xf>
    <xf numFmtId="0" fontId="67" fillId="36" borderId="22" xfId="0" applyFont="1" applyFill="1" applyBorder="1" applyAlignment="1" applyProtection="1">
      <alignment vertical="center" wrapText="1"/>
      <protection/>
    </xf>
    <xf numFmtId="9" fontId="6" fillId="36" borderId="22" xfId="56" applyFont="1" applyFill="1" applyBorder="1" applyAlignment="1" applyProtection="1">
      <alignment horizontal="center" vertical="center" wrapText="1"/>
      <protection/>
    </xf>
    <xf numFmtId="9" fontId="3" fillId="36" borderId="23" xfId="56" applyFont="1" applyFill="1" applyBorder="1" applyAlignment="1" applyProtection="1">
      <alignment vertical="center" wrapText="1"/>
      <protection/>
    </xf>
    <xf numFmtId="9" fontId="71" fillId="36" borderId="24" xfId="56" applyFont="1" applyFill="1" applyBorder="1" applyAlignment="1" applyProtection="1">
      <alignment horizontal="center" vertical="center" wrapText="1"/>
      <protection/>
    </xf>
    <xf numFmtId="0" fontId="72" fillId="0" borderId="12" xfId="0" applyFont="1" applyFill="1" applyBorder="1" applyAlignment="1" applyProtection="1">
      <alignment horizontal="left" vertical="center" wrapText="1"/>
      <protection locked="0"/>
    </xf>
    <xf numFmtId="0" fontId="72" fillId="0" borderId="11" xfId="0" applyFont="1" applyFill="1" applyBorder="1" applyAlignment="1" applyProtection="1">
      <alignment vertical="center" wrapText="1"/>
      <protection locked="0"/>
    </xf>
    <xf numFmtId="0" fontId="72" fillId="0" borderId="25" xfId="0" applyFont="1" applyFill="1" applyBorder="1" applyAlignment="1" applyProtection="1">
      <alignment horizontal="left" vertical="center" wrapText="1"/>
      <protection locked="0"/>
    </xf>
    <xf numFmtId="0" fontId="72" fillId="0" borderId="12" xfId="0" applyFont="1" applyFill="1" applyBorder="1" applyAlignment="1" applyProtection="1">
      <alignment horizontal="center" vertical="center" wrapText="1"/>
      <protection locked="0"/>
    </xf>
    <xf numFmtId="9" fontId="72" fillId="0" borderId="12" xfId="0" applyNumberFormat="1" applyFont="1" applyFill="1" applyBorder="1" applyAlignment="1" applyProtection="1">
      <alignment horizontal="center" vertical="center" wrapText="1"/>
      <protection locked="0"/>
    </xf>
    <xf numFmtId="0" fontId="72" fillId="0" borderId="12" xfId="0" applyFont="1" applyFill="1" applyBorder="1" applyAlignment="1" applyProtection="1">
      <alignment horizontal="justify" vertical="center" wrapText="1"/>
      <protection locked="0"/>
    </xf>
    <xf numFmtId="9" fontId="72" fillId="0" borderId="12" xfId="56" applyFont="1" applyFill="1" applyBorder="1" applyAlignment="1" applyProtection="1">
      <alignment horizontal="center" vertical="center" wrapText="1"/>
      <protection locked="0"/>
    </xf>
    <xf numFmtId="9" fontId="8" fillId="0" borderId="12" xfId="56" applyFont="1" applyFill="1" applyBorder="1" applyAlignment="1" applyProtection="1">
      <alignment horizontal="center" vertical="center" wrapText="1"/>
      <protection locked="0"/>
    </xf>
    <xf numFmtId="0" fontId="72" fillId="0" borderId="11" xfId="0" applyFont="1" applyFill="1" applyBorder="1" applyAlignment="1" applyProtection="1">
      <alignment horizontal="center" vertical="center" wrapText="1"/>
      <protection locked="0"/>
    </xf>
    <xf numFmtId="10" fontId="72" fillId="0" borderId="12" xfId="0" applyNumberFormat="1" applyFont="1" applyFill="1" applyBorder="1" applyAlignment="1" applyProtection="1">
      <alignment horizontal="center" vertical="center" wrapText="1"/>
      <protection locked="0"/>
    </xf>
    <xf numFmtId="9" fontId="72" fillId="0" borderId="12" xfId="56" applyNumberFormat="1" applyFont="1" applyFill="1" applyBorder="1" applyAlignment="1" applyProtection="1">
      <alignment horizontal="center" vertical="center" wrapText="1"/>
      <protection locked="0"/>
    </xf>
    <xf numFmtId="9" fontId="72" fillId="0" borderId="11" xfId="0" applyNumberFormat="1" applyFont="1" applyFill="1" applyBorder="1" applyAlignment="1" applyProtection="1">
      <alignment horizontal="center" vertical="center" wrapText="1"/>
      <protection locked="0"/>
    </xf>
    <xf numFmtId="0" fontId="72" fillId="0" borderId="25" xfId="0" applyFont="1" applyFill="1" applyBorder="1" applyAlignment="1" applyProtection="1">
      <alignment horizontal="center" vertical="center" wrapText="1"/>
      <protection locked="0"/>
    </xf>
    <xf numFmtId="0" fontId="72" fillId="0" borderId="25" xfId="0" applyFont="1" applyFill="1" applyBorder="1" applyAlignment="1" applyProtection="1">
      <alignment horizontal="justify" vertical="center" wrapText="1"/>
      <protection locked="0"/>
    </xf>
    <xf numFmtId="9" fontId="72" fillId="0" borderId="25" xfId="56" applyFont="1" applyFill="1" applyBorder="1" applyAlignment="1" applyProtection="1">
      <alignment horizontal="center" vertical="center" wrapText="1"/>
      <protection locked="0"/>
    </xf>
    <xf numFmtId="9" fontId="72" fillId="0" borderId="25" xfId="0" applyNumberFormat="1" applyFont="1" applyFill="1" applyBorder="1" applyAlignment="1" applyProtection="1">
      <alignment horizontal="center" vertical="center" wrapText="1"/>
      <protection locked="0"/>
    </xf>
    <xf numFmtId="0" fontId="72" fillId="0" borderId="26" xfId="0" applyFont="1" applyFill="1" applyBorder="1" applyAlignment="1" applyProtection="1">
      <alignment horizontal="center" vertical="center" wrapText="1"/>
      <protection locked="0"/>
    </xf>
    <xf numFmtId="0" fontId="70" fillId="36" borderId="21" xfId="0" applyFont="1" applyFill="1" applyBorder="1" applyAlignment="1" applyProtection="1">
      <alignment vertical="center" wrapText="1"/>
      <protection/>
    </xf>
    <xf numFmtId="9" fontId="73" fillId="36" borderId="27" xfId="56" applyFont="1" applyFill="1" applyBorder="1" applyAlignment="1" applyProtection="1">
      <alignment horizontal="center" vertical="center" wrapText="1"/>
      <protection/>
    </xf>
    <xf numFmtId="9" fontId="72" fillId="0" borderId="11" xfId="0" applyNumberFormat="1" applyFont="1" applyFill="1" applyBorder="1" applyAlignment="1" applyProtection="1">
      <alignment horizontal="justify" vertical="center" wrapText="1"/>
      <protection locked="0"/>
    </xf>
    <xf numFmtId="1" fontId="74" fillId="0" borderId="11" xfId="0" applyNumberFormat="1" applyFont="1" applyFill="1" applyBorder="1" applyAlignment="1" applyProtection="1">
      <alignment horizontal="center" vertical="center" wrapText="1"/>
      <protection locked="0"/>
    </xf>
    <xf numFmtId="1" fontId="72" fillId="0" borderId="11" xfId="0" applyNumberFormat="1" applyFont="1" applyFill="1" applyBorder="1" applyAlignment="1" applyProtection="1">
      <alignment horizontal="center" vertical="center" wrapText="1"/>
      <protection locked="0"/>
    </xf>
    <xf numFmtId="0" fontId="72" fillId="0" borderId="11" xfId="0" applyNumberFormat="1" applyFont="1" applyFill="1" applyBorder="1" applyAlignment="1" applyProtection="1">
      <alignment horizontal="center" vertical="center" wrapText="1"/>
      <protection locked="0"/>
    </xf>
    <xf numFmtId="0" fontId="72" fillId="36" borderId="11" xfId="0" applyFont="1" applyFill="1" applyBorder="1" applyAlignment="1" applyProtection="1">
      <alignment vertical="center" wrapText="1"/>
      <protection locked="0"/>
    </xf>
    <xf numFmtId="9" fontId="72" fillId="36" borderId="11" xfId="0" applyNumberFormat="1" applyFont="1" applyFill="1" applyBorder="1" applyAlignment="1" applyProtection="1">
      <alignment horizontal="center" vertical="center" wrapText="1"/>
      <protection locked="0"/>
    </xf>
    <xf numFmtId="0" fontId="72" fillId="36" borderId="11" xfId="0" applyFont="1" applyFill="1" applyBorder="1" applyAlignment="1" applyProtection="1">
      <alignment horizontal="center" vertical="center" wrapText="1"/>
      <protection locked="0"/>
    </xf>
    <xf numFmtId="0" fontId="72" fillId="36" borderId="25" xfId="0" applyFont="1" applyFill="1" applyBorder="1" applyAlignment="1" applyProtection="1">
      <alignment horizontal="center" vertical="center" wrapText="1"/>
      <protection locked="0"/>
    </xf>
    <xf numFmtId="0" fontId="72" fillId="36" borderId="25" xfId="0" applyFont="1" applyFill="1" applyBorder="1" applyAlignment="1" applyProtection="1">
      <alignment horizontal="justify" vertical="center" wrapText="1"/>
      <protection locked="0"/>
    </xf>
    <xf numFmtId="9" fontId="72" fillId="36" borderId="25" xfId="0" applyNumberFormat="1" applyFont="1" applyFill="1" applyBorder="1" applyAlignment="1" applyProtection="1">
      <alignment horizontal="center" vertical="center" wrapText="1"/>
      <protection locked="0"/>
    </xf>
    <xf numFmtId="0" fontId="72" fillId="36" borderId="26" xfId="0" applyFont="1" applyFill="1" applyBorder="1" applyAlignment="1" applyProtection="1">
      <alignment horizontal="center" vertical="center" wrapText="1"/>
      <protection locked="0"/>
    </xf>
    <xf numFmtId="9" fontId="8" fillId="0" borderId="11" xfId="0" applyNumberFormat="1" applyFont="1" applyFill="1" applyBorder="1" applyAlignment="1" applyProtection="1">
      <alignment horizontal="center" vertical="center" wrapText="1"/>
      <protection locked="0"/>
    </xf>
    <xf numFmtId="9" fontId="8" fillId="0" borderId="11" xfId="0" applyNumberFormat="1" applyFont="1" applyFill="1" applyBorder="1" applyAlignment="1" applyProtection="1">
      <alignment horizontal="left" vertical="center" wrapText="1"/>
      <protection locked="0"/>
    </xf>
    <xf numFmtId="0" fontId="0" fillId="0" borderId="0" xfId="0" applyAlignment="1" applyProtection="1">
      <alignment/>
      <protection/>
    </xf>
    <xf numFmtId="0" fontId="75" fillId="36" borderId="0" xfId="0" applyFont="1" applyFill="1" applyAlignment="1" applyProtection="1">
      <alignment/>
      <protection/>
    </xf>
    <xf numFmtId="0" fontId="75" fillId="36" borderId="0" xfId="0" applyFont="1" applyFill="1" applyAlignment="1" applyProtection="1">
      <alignment horizontal="center"/>
      <protection/>
    </xf>
    <xf numFmtId="0" fontId="2" fillId="28" borderId="28" xfId="0" applyFont="1" applyFill="1" applyBorder="1" applyAlignment="1" applyProtection="1">
      <alignment vertical="center" wrapText="1"/>
      <protection/>
    </xf>
    <xf numFmtId="0" fontId="2" fillId="28" borderId="29" xfId="0" applyFont="1" applyFill="1" applyBorder="1" applyAlignment="1" applyProtection="1">
      <alignment vertical="center" wrapText="1"/>
      <protection/>
    </xf>
    <xf numFmtId="0" fontId="2" fillId="39" borderId="30" xfId="0" applyFont="1" applyFill="1" applyBorder="1" applyAlignment="1" applyProtection="1">
      <alignment horizontal="center" vertical="center" wrapText="1"/>
      <protection/>
    </xf>
    <xf numFmtId="0" fontId="2" fillId="39" borderId="14" xfId="0" applyFont="1" applyFill="1" applyBorder="1" applyAlignment="1" applyProtection="1">
      <alignment horizontal="center" vertical="center" wrapText="1"/>
      <protection/>
    </xf>
    <xf numFmtId="0" fontId="2" fillId="40" borderId="31" xfId="0" applyFont="1" applyFill="1" applyBorder="1" applyAlignment="1" applyProtection="1">
      <alignment horizontal="center" vertical="center" wrapText="1"/>
      <protection/>
    </xf>
    <xf numFmtId="0" fontId="2" fillId="40" borderId="32"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39" borderId="33" xfId="0" applyFont="1" applyFill="1" applyBorder="1" applyAlignment="1" applyProtection="1">
      <alignment horizontal="center" vertical="center" wrapText="1"/>
      <protection/>
    </xf>
    <xf numFmtId="0" fontId="2" fillId="39" borderId="33" xfId="0" applyFont="1" applyFill="1" applyBorder="1" applyAlignment="1" applyProtection="1">
      <alignment vertical="center" wrapText="1"/>
      <protection/>
    </xf>
    <xf numFmtId="0" fontId="2" fillId="40" borderId="34" xfId="0" applyFont="1" applyFill="1" applyBorder="1" applyAlignment="1" applyProtection="1">
      <alignment horizontal="center" vertical="center" wrapText="1"/>
      <protection/>
    </xf>
    <xf numFmtId="0" fontId="2" fillId="40" borderId="35" xfId="0" applyFont="1" applyFill="1" applyBorder="1" applyAlignment="1" applyProtection="1">
      <alignment horizontal="center" vertical="center" wrapText="1"/>
      <protection/>
    </xf>
    <xf numFmtId="0" fontId="2" fillId="40" borderId="20" xfId="0"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0" fontId="76" fillId="40" borderId="15" xfId="0" applyFont="1" applyFill="1" applyBorder="1" applyAlignment="1" applyProtection="1">
      <alignment/>
      <protection/>
    </xf>
    <xf numFmtId="0" fontId="2" fillId="41" borderId="15" xfId="0" applyFont="1" applyFill="1" applyBorder="1" applyAlignment="1" applyProtection="1">
      <alignment horizontal="center" vertical="center" wrapText="1"/>
      <protection/>
    </xf>
    <xf numFmtId="0" fontId="2" fillId="26" borderId="15" xfId="0" applyFont="1" applyFill="1" applyBorder="1" applyAlignment="1" applyProtection="1">
      <alignment horizontal="center" vertical="center" wrapText="1"/>
      <protection/>
    </xf>
    <xf numFmtId="0" fontId="2" fillId="19" borderId="15"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2" fillId="16" borderId="15" xfId="0" applyFont="1" applyFill="1" applyBorder="1" applyAlignment="1" applyProtection="1">
      <alignment horizontal="center" vertical="center" wrapText="1"/>
      <protection/>
    </xf>
    <xf numFmtId="0" fontId="2" fillId="16" borderId="36"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9"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9" fontId="72" fillId="0" borderId="11" xfId="56" applyFont="1" applyFill="1" applyBorder="1" applyAlignment="1" applyProtection="1">
      <alignment horizontal="center" vertical="center"/>
      <protection/>
    </xf>
    <xf numFmtId="9" fontId="72" fillId="0" borderId="11" xfId="0" applyNumberFormat="1" applyFont="1" applyFill="1" applyBorder="1" applyAlignment="1" applyProtection="1">
      <alignment horizontal="center" vertical="center"/>
      <protection/>
    </xf>
    <xf numFmtId="0" fontId="72" fillId="0" borderId="11" xfId="0" applyFont="1" applyFill="1" applyBorder="1" applyAlignment="1" applyProtection="1">
      <alignment horizontal="center" vertical="center"/>
      <protection/>
    </xf>
    <xf numFmtId="9" fontId="74" fillId="0" borderId="11" xfId="0" applyNumberFormat="1" applyFont="1" applyFill="1" applyBorder="1" applyAlignment="1" applyProtection="1">
      <alignment horizontal="center" vertical="center"/>
      <protection/>
    </xf>
    <xf numFmtId="0" fontId="8" fillId="0" borderId="12" xfId="56" applyNumberFormat="1" applyFont="1" applyFill="1" applyBorder="1" applyAlignment="1" applyProtection="1">
      <alignment horizontal="center" vertical="center" wrapText="1"/>
      <protection/>
    </xf>
    <xf numFmtId="9" fontId="8" fillId="0" borderId="12" xfId="56" applyFont="1" applyFill="1" applyBorder="1" applyAlignment="1" applyProtection="1">
      <alignment horizontal="center" vertical="center" wrapText="1"/>
      <protection/>
    </xf>
    <xf numFmtId="9" fontId="72" fillId="0" borderId="12" xfId="56" applyFont="1" applyFill="1" applyBorder="1" applyAlignment="1" applyProtection="1">
      <alignment horizontal="center" vertical="center" wrapText="1"/>
      <protection/>
    </xf>
    <xf numFmtId="0" fontId="72" fillId="0" borderId="0" xfId="0" applyFont="1" applyFill="1" applyAlignment="1" applyProtection="1">
      <alignment/>
      <protection/>
    </xf>
    <xf numFmtId="9" fontId="8" fillId="0" borderId="11" xfId="0" applyNumberFormat="1" applyFont="1" applyFill="1" applyBorder="1" applyAlignment="1" applyProtection="1">
      <alignment horizontal="center" vertical="center"/>
      <protection/>
    </xf>
    <xf numFmtId="0" fontId="72" fillId="0" borderId="11" xfId="0" applyFont="1" applyFill="1" applyBorder="1" applyAlignment="1" applyProtection="1">
      <alignment vertical="center" wrapText="1"/>
      <protection/>
    </xf>
    <xf numFmtId="9" fontId="7" fillId="0" borderId="11" xfId="0" applyNumberFormat="1" applyFont="1" applyFill="1" applyBorder="1" applyAlignment="1" applyProtection="1">
      <alignment horizontal="center" vertical="center"/>
      <protection/>
    </xf>
    <xf numFmtId="0" fontId="72" fillId="0" borderId="11"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wrapText="1"/>
      <protection/>
    </xf>
    <xf numFmtId="0" fontId="72" fillId="36" borderId="11" xfId="0" applyFont="1" applyFill="1" applyBorder="1" applyAlignment="1" applyProtection="1">
      <alignment vertical="center" wrapText="1"/>
      <protection/>
    </xf>
    <xf numFmtId="9" fontId="8" fillId="36" borderId="11" xfId="0" applyNumberFormat="1" applyFont="1" applyFill="1" applyBorder="1" applyAlignment="1" applyProtection="1">
      <alignment horizontal="center" vertical="center" wrapText="1"/>
      <protection/>
    </xf>
    <xf numFmtId="0" fontId="72" fillId="36" borderId="11" xfId="0" applyFont="1" applyFill="1" applyBorder="1" applyAlignment="1" applyProtection="1">
      <alignment horizontal="center" vertical="center"/>
      <protection/>
    </xf>
    <xf numFmtId="0" fontId="77" fillId="36" borderId="11" xfId="0" applyFont="1" applyFill="1" applyBorder="1" applyAlignment="1" applyProtection="1">
      <alignment vertical="center" wrapText="1"/>
      <protection/>
    </xf>
    <xf numFmtId="3" fontId="72" fillId="36" borderId="11" xfId="0" applyNumberFormat="1" applyFont="1" applyFill="1" applyBorder="1" applyAlignment="1" applyProtection="1">
      <alignment horizontal="center" vertical="center"/>
      <protection/>
    </xf>
    <xf numFmtId="0" fontId="77" fillId="36" borderId="11" xfId="0" applyFont="1" applyFill="1" applyBorder="1" applyAlignment="1" applyProtection="1">
      <alignment horizontal="center" vertical="center" wrapText="1"/>
      <protection/>
    </xf>
    <xf numFmtId="9" fontId="72" fillId="36" borderId="37" xfId="56" applyFont="1" applyFill="1" applyBorder="1" applyAlignment="1" applyProtection="1">
      <alignment horizontal="center" vertical="center" wrapText="1"/>
      <protection/>
    </xf>
    <xf numFmtId="0" fontId="72" fillId="36" borderId="0" xfId="0" applyFont="1" applyFill="1" applyAlignment="1" applyProtection="1">
      <alignment/>
      <protection/>
    </xf>
    <xf numFmtId="0" fontId="8" fillId="0" borderId="11" xfId="0" applyFont="1" applyFill="1" applyBorder="1" applyAlignment="1" applyProtection="1">
      <alignment horizontal="justify" vertical="center" wrapText="1"/>
      <protection/>
    </xf>
    <xf numFmtId="0" fontId="77" fillId="0" borderId="11" xfId="0" applyFont="1" applyFill="1" applyBorder="1" applyAlignment="1" applyProtection="1">
      <alignment horizontal="center" vertical="center" wrapText="1"/>
      <protection/>
    </xf>
    <xf numFmtId="1" fontId="72" fillId="0" borderId="37" xfId="56" applyNumberFormat="1" applyFont="1" applyFill="1" applyBorder="1" applyAlignment="1" applyProtection="1">
      <alignment horizontal="center" vertical="center" wrapText="1"/>
      <protection/>
    </xf>
    <xf numFmtId="9" fontId="72" fillId="0" borderId="11" xfId="0" applyNumberFormat="1" applyFont="1" applyFill="1" applyBorder="1" applyAlignment="1" applyProtection="1">
      <alignment horizontal="center" vertical="center" wrapText="1"/>
      <protection/>
    </xf>
    <xf numFmtId="0" fontId="72" fillId="0" borderId="11" xfId="0" applyFont="1" applyFill="1" applyBorder="1" applyAlignment="1" applyProtection="1">
      <alignment horizontal="justify" vertical="center" wrapText="1"/>
      <protection/>
    </xf>
    <xf numFmtId="9" fontId="72" fillId="0" borderId="37" xfId="56" applyFont="1" applyFill="1" applyBorder="1" applyAlignment="1" applyProtection="1">
      <alignment horizontal="center" vertical="center" wrapText="1"/>
      <protection/>
    </xf>
    <xf numFmtId="0" fontId="2" fillId="42" borderId="38" xfId="0" applyFont="1" applyFill="1" applyBorder="1" applyAlignment="1" applyProtection="1">
      <alignment vertical="center" wrapText="1"/>
      <protection/>
    </xf>
    <xf numFmtId="0" fontId="0" fillId="0" borderId="21" xfId="0" applyBorder="1" applyAlignment="1" applyProtection="1">
      <alignment/>
      <protection/>
    </xf>
    <xf numFmtId="0" fontId="70" fillId="36" borderId="0" xfId="0" applyFont="1" applyFill="1" applyBorder="1" applyAlignment="1" applyProtection="1">
      <alignment vertical="center" wrapText="1"/>
      <protection/>
    </xf>
    <xf numFmtId="0" fontId="70" fillId="36" borderId="0" xfId="0" applyFont="1" applyFill="1" applyBorder="1" applyAlignment="1" applyProtection="1">
      <alignment horizontal="justify" vertical="center" wrapText="1"/>
      <protection/>
    </xf>
    <xf numFmtId="0" fontId="70" fillId="36" borderId="0" xfId="0" applyFont="1" applyFill="1" applyAlignment="1" applyProtection="1">
      <alignment/>
      <protection/>
    </xf>
    <xf numFmtId="9" fontId="3" fillId="36" borderId="0" xfId="56" applyFont="1" applyFill="1" applyBorder="1" applyAlignment="1" applyProtection="1">
      <alignment horizontal="center" vertical="center" wrapText="1"/>
      <protection/>
    </xf>
    <xf numFmtId="0" fontId="75" fillId="36" borderId="0" xfId="0" applyFont="1" applyFill="1" applyBorder="1" applyAlignment="1" applyProtection="1">
      <alignment/>
      <protection/>
    </xf>
    <xf numFmtId="0" fontId="76" fillId="36" borderId="0" xfId="0" applyFont="1" applyFill="1" applyBorder="1" applyAlignment="1" applyProtection="1">
      <alignment vertical="top" wrapText="1"/>
      <protection/>
    </xf>
    <xf numFmtId="0" fontId="76" fillId="36" borderId="0" xfId="0" applyFont="1" applyFill="1" applyBorder="1" applyAlignment="1" applyProtection="1">
      <alignment horizontal="center" vertical="center" wrapText="1"/>
      <protection/>
    </xf>
    <xf numFmtId="0" fontId="78" fillId="36" borderId="39" xfId="0" applyFont="1" applyFill="1" applyBorder="1" applyAlignment="1" applyProtection="1">
      <alignment horizontal="center" vertical="center" wrapText="1"/>
      <protection/>
    </xf>
    <xf numFmtId="0" fontId="70" fillId="36" borderId="16" xfId="0" applyFont="1" applyFill="1" applyBorder="1" applyAlignment="1" applyProtection="1">
      <alignment horizontal="justify" vertical="center" wrapText="1"/>
      <protection/>
    </xf>
    <xf numFmtId="0" fontId="75" fillId="36" borderId="0" xfId="0" applyFont="1" applyFill="1" applyAlignment="1" applyProtection="1">
      <alignment vertical="top" wrapText="1"/>
      <protection/>
    </xf>
    <xf numFmtId="0" fontId="0" fillId="0" borderId="0" xfId="0" applyAlignment="1" applyProtection="1">
      <alignment horizontal="justify" vertical="center" wrapText="1"/>
      <protection/>
    </xf>
    <xf numFmtId="0" fontId="0" fillId="0" borderId="0" xfId="0" applyBorder="1" applyAlignment="1" applyProtection="1">
      <alignment/>
      <protection/>
    </xf>
    <xf numFmtId="0" fontId="79" fillId="0" borderId="0" xfId="0" applyFont="1" applyBorder="1" applyAlignment="1" applyProtection="1">
      <alignment vertical="center" wrapText="1"/>
      <protection/>
    </xf>
    <xf numFmtId="0" fontId="80" fillId="43" borderId="40" xfId="0" applyFont="1" applyFill="1" applyBorder="1" applyAlignment="1" applyProtection="1">
      <alignment horizontal="center" vertical="center" wrapText="1"/>
      <protection/>
    </xf>
    <xf numFmtId="0" fontId="81" fillId="43" borderId="31" xfId="0" applyFont="1" applyFill="1" applyBorder="1" applyAlignment="1" applyProtection="1">
      <alignment vertical="center" wrapText="1"/>
      <protection/>
    </xf>
    <xf numFmtId="0" fontId="79" fillId="0" borderId="0" xfId="0" applyFont="1" applyBorder="1" applyAlignment="1" applyProtection="1">
      <alignment/>
      <protection/>
    </xf>
    <xf numFmtId="0" fontId="80" fillId="43" borderId="40" xfId="0" applyFont="1" applyFill="1" applyBorder="1" applyAlignment="1" applyProtection="1">
      <alignment horizontal="center" vertical="center"/>
      <protection/>
    </xf>
    <xf numFmtId="0" fontId="80" fillId="43" borderId="11" xfId="0" applyFont="1" applyFill="1" applyBorder="1" applyAlignment="1" applyProtection="1">
      <alignment horizontal="center" vertical="center"/>
      <protection/>
    </xf>
    <xf numFmtId="0" fontId="76" fillId="8" borderId="40" xfId="0" applyFont="1" applyFill="1" applyBorder="1" applyAlignment="1" applyProtection="1">
      <alignment/>
      <protection/>
    </xf>
    <xf numFmtId="0" fontId="76" fillId="0" borderId="11" xfId="0" applyFont="1" applyBorder="1" applyAlignment="1" applyProtection="1">
      <alignment horizontal="left"/>
      <protection/>
    </xf>
    <xf numFmtId="0" fontId="75" fillId="8" borderId="11" xfId="0" applyFont="1" applyFill="1" applyBorder="1" applyAlignment="1" applyProtection="1">
      <alignment/>
      <protection/>
    </xf>
    <xf numFmtId="0" fontId="75" fillId="0" borderId="11" xfId="0" applyFont="1" applyBorder="1" applyAlignment="1" applyProtection="1">
      <alignment horizontal="left"/>
      <protection/>
    </xf>
    <xf numFmtId="0" fontId="75" fillId="8" borderId="40" xfId="0" applyFont="1" applyFill="1" applyBorder="1" applyAlignment="1" applyProtection="1">
      <alignment/>
      <protection/>
    </xf>
    <xf numFmtId="0" fontId="82" fillId="0" borderId="0" xfId="0" applyFont="1" applyAlignment="1" applyProtection="1">
      <alignment horizontal="left"/>
      <protection/>
    </xf>
    <xf numFmtId="0" fontId="29" fillId="0" borderId="11" xfId="0" applyFont="1" applyBorder="1" applyAlignment="1" applyProtection="1">
      <alignment horizontal="left"/>
      <protection/>
    </xf>
    <xf numFmtId="0" fontId="76" fillId="8" borderId="11" xfId="0" applyFont="1" applyFill="1" applyBorder="1" applyAlignment="1" applyProtection="1">
      <alignment/>
      <protection/>
    </xf>
    <xf numFmtId="9" fontId="8" fillId="0" borderId="12" xfId="56" applyNumberFormat="1" applyFont="1" applyFill="1" applyBorder="1" applyAlignment="1" applyProtection="1">
      <alignment horizontal="center" vertical="center" wrapText="1"/>
      <protection/>
    </xf>
    <xf numFmtId="10" fontId="8" fillId="0" borderId="12" xfId="56" applyNumberFormat="1" applyFont="1" applyFill="1" applyBorder="1" applyAlignment="1" applyProtection="1">
      <alignment horizontal="center" vertical="center" wrapText="1"/>
      <protection/>
    </xf>
    <xf numFmtId="10" fontId="9" fillId="36" borderId="22" xfId="56" applyNumberFormat="1" applyFont="1" applyFill="1" applyBorder="1" applyAlignment="1" applyProtection="1">
      <alignment horizontal="center" vertical="center" wrapText="1"/>
      <protection/>
    </xf>
    <xf numFmtId="0" fontId="83" fillId="0" borderId="11" xfId="0" applyFont="1" applyFill="1" applyBorder="1" applyAlignment="1" applyProtection="1">
      <alignment horizontal="center" vertical="center" wrapText="1"/>
      <protection/>
    </xf>
    <xf numFmtId="0" fontId="84" fillId="0" borderId="11" xfId="0" applyFont="1" applyFill="1" applyBorder="1" applyAlignment="1" applyProtection="1">
      <alignment vertical="center" wrapText="1"/>
      <protection locked="0"/>
    </xf>
    <xf numFmtId="0" fontId="84" fillId="0" borderId="11" xfId="0" applyFont="1" applyFill="1" applyBorder="1" applyAlignment="1" applyProtection="1">
      <alignment horizontal="justify" vertical="center" wrapText="1"/>
      <protection/>
    </xf>
    <xf numFmtId="173" fontId="84" fillId="0" borderId="11" xfId="56" applyNumberFormat="1" applyFont="1" applyFill="1" applyBorder="1" applyAlignment="1" applyProtection="1">
      <alignment horizontal="center" vertical="center" wrapText="1"/>
      <protection/>
    </xf>
    <xf numFmtId="0" fontId="84" fillId="0" borderId="11" xfId="0" applyFont="1" applyFill="1" applyBorder="1" applyAlignment="1" applyProtection="1">
      <alignment horizontal="center" vertical="center" wrapText="1"/>
      <protection/>
    </xf>
    <xf numFmtId="0" fontId="84" fillId="0" borderId="11" xfId="0" applyFont="1" applyFill="1" applyBorder="1" applyAlignment="1" applyProtection="1">
      <alignment horizontal="left" vertical="center" wrapText="1"/>
      <protection/>
    </xf>
    <xf numFmtId="0" fontId="84" fillId="0" borderId="11"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protection/>
    </xf>
    <xf numFmtId="0" fontId="84" fillId="0" borderId="25" xfId="0" applyFont="1" applyFill="1" applyBorder="1" applyAlignment="1" applyProtection="1">
      <alignment horizontal="center" vertical="center" wrapText="1"/>
      <protection locked="0"/>
    </xf>
    <xf numFmtId="0" fontId="84" fillId="0" borderId="12" xfId="56" applyNumberFormat="1" applyFont="1" applyFill="1" applyBorder="1" applyAlignment="1" applyProtection="1">
      <alignment horizontal="center" vertical="center" wrapText="1"/>
      <protection/>
    </xf>
    <xf numFmtId="0" fontId="84" fillId="0" borderId="25" xfId="0" applyFont="1" applyFill="1" applyBorder="1" applyAlignment="1" applyProtection="1">
      <alignment horizontal="justify" vertical="center" wrapText="1"/>
      <protection locked="0"/>
    </xf>
    <xf numFmtId="9" fontId="84" fillId="0" borderId="25" xfId="56" applyFont="1" applyFill="1" applyBorder="1" applyAlignment="1" applyProtection="1">
      <alignment horizontal="center" vertical="center" wrapText="1"/>
      <protection locked="0"/>
    </xf>
    <xf numFmtId="9" fontId="84" fillId="0" borderId="12" xfId="56" applyFont="1" applyFill="1" applyBorder="1" applyAlignment="1" applyProtection="1">
      <alignment horizontal="center" vertical="center" wrapText="1"/>
      <protection/>
    </xf>
    <xf numFmtId="9" fontId="84" fillId="0" borderId="25" xfId="0" applyNumberFormat="1" applyFont="1" applyFill="1" applyBorder="1" applyAlignment="1" applyProtection="1">
      <alignment horizontal="center" vertical="center" wrapText="1"/>
      <protection locked="0"/>
    </xf>
    <xf numFmtId="0" fontId="84" fillId="0" borderId="26" xfId="0" applyFont="1" applyFill="1" applyBorder="1" applyAlignment="1" applyProtection="1">
      <alignment horizontal="center" vertical="center" wrapText="1"/>
      <protection locked="0"/>
    </xf>
    <xf numFmtId="9" fontId="84" fillId="0" borderId="37" xfId="56" applyFont="1" applyFill="1" applyBorder="1" applyAlignment="1" applyProtection="1">
      <alignment horizontal="center" vertical="center" wrapText="1"/>
      <protection/>
    </xf>
    <xf numFmtId="9" fontId="84" fillId="0" borderId="12" xfId="56" applyFont="1" applyFill="1" applyBorder="1" applyAlignment="1" applyProtection="1">
      <alignment horizontal="center" vertical="center" wrapText="1"/>
      <protection locked="0"/>
    </xf>
    <xf numFmtId="0" fontId="84" fillId="0" borderId="0" xfId="0" applyFont="1" applyFill="1" applyAlignment="1" applyProtection="1">
      <alignment/>
      <protection/>
    </xf>
    <xf numFmtId="9" fontId="84" fillId="0" borderId="11" xfId="56" applyFont="1" applyFill="1" applyBorder="1" applyAlignment="1" applyProtection="1">
      <alignment horizontal="center" vertical="center" wrapText="1"/>
      <protection/>
    </xf>
    <xf numFmtId="9" fontId="83" fillId="0" borderId="11" xfId="56" applyFont="1" applyFill="1" applyBorder="1" applyAlignment="1" applyProtection="1">
      <alignment horizontal="center" vertical="center" wrapText="1"/>
      <protection/>
    </xf>
    <xf numFmtId="9" fontId="84" fillId="0" borderId="12" xfId="56" applyNumberFormat="1" applyFont="1" applyFill="1" applyBorder="1" applyAlignment="1" applyProtection="1">
      <alignment horizontal="center" vertical="center" wrapText="1"/>
      <protection/>
    </xf>
    <xf numFmtId="9" fontId="83" fillId="0" borderId="11" xfId="56" applyFont="1" applyFill="1" applyBorder="1" applyAlignment="1" applyProtection="1">
      <alignment horizontal="center" vertical="center"/>
      <protection/>
    </xf>
    <xf numFmtId="0" fontId="84" fillId="0" borderId="11" xfId="0" applyFont="1" applyFill="1" applyBorder="1" applyAlignment="1" applyProtection="1">
      <alignment horizontal="justify" vertical="center" wrapText="1"/>
      <protection locked="0"/>
    </xf>
    <xf numFmtId="0" fontId="84" fillId="0" borderId="11" xfId="0" applyFont="1" applyFill="1" applyBorder="1" applyAlignment="1" applyProtection="1">
      <alignment horizontal="left" vertical="center" wrapText="1"/>
      <protection locked="0"/>
    </xf>
    <xf numFmtId="9" fontId="84" fillId="0" borderId="11" xfId="0" applyNumberFormat="1" applyFont="1" applyFill="1" applyBorder="1" applyAlignment="1" applyProtection="1">
      <alignment horizontal="center" vertical="center" wrapText="1"/>
      <protection locked="0"/>
    </xf>
    <xf numFmtId="9" fontId="83" fillId="0" borderId="11" xfId="0" applyNumberFormat="1" applyFont="1" applyFill="1" applyBorder="1" applyAlignment="1" applyProtection="1">
      <alignment horizontal="center" vertical="center" wrapText="1"/>
      <protection locked="0"/>
    </xf>
    <xf numFmtId="10" fontId="72" fillId="0" borderId="12" xfId="56" applyNumberFormat="1" applyFont="1" applyFill="1" applyBorder="1" applyAlignment="1" applyProtection="1">
      <alignment horizontal="center" vertical="center" wrapText="1"/>
      <protection locked="0"/>
    </xf>
    <xf numFmtId="0" fontId="72" fillId="36" borderId="33" xfId="0" applyFont="1" applyFill="1" applyBorder="1" applyAlignment="1" applyProtection="1">
      <alignment horizontal="center" vertical="center" wrapText="1"/>
      <protection locked="0"/>
    </xf>
    <xf numFmtId="0" fontId="85" fillId="0" borderId="11" xfId="0" applyFont="1" applyBorder="1" applyAlignment="1">
      <alignment horizontal="center" vertical="center"/>
    </xf>
    <xf numFmtId="10" fontId="12" fillId="36" borderId="22" xfId="56" applyNumberFormat="1" applyFont="1" applyFill="1" applyBorder="1" applyAlignment="1" applyProtection="1">
      <alignment horizontal="center" vertical="center" wrapText="1"/>
      <protection/>
    </xf>
    <xf numFmtId="9" fontId="84" fillId="0" borderId="25" xfId="0" applyNumberFormat="1" applyFont="1" applyFill="1" applyBorder="1" applyAlignment="1" applyProtection="1">
      <alignment horizontal="left" vertical="center" wrapText="1"/>
      <protection locked="0"/>
    </xf>
    <xf numFmtId="10" fontId="3" fillId="36" borderId="22" xfId="56" applyNumberFormat="1" applyFont="1" applyFill="1" applyBorder="1" applyAlignment="1" applyProtection="1">
      <alignment horizontal="center" vertical="center" wrapText="1"/>
      <protection/>
    </xf>
    <xf numFmtId="0" fontId="70" fillId="36" borderId="31" xfId="0" applyFont="1" applyFill="1" applyBorder="1" applyAlignment="1" applyProtection="1">
      <alignment horizontal="center" vertical="center" wrapText="1"/>
      <protection/>
    </xf>
    <xf numFmtId="0" fontId="2" fillId="28" borderId="29" xfId="0" applyFont="1" applyFill="1" applyBorder="1" applyAlignment="1" applyProtection="1">
      <alignment horizontal="center" vertical="center" wrapText="1"/>
      <protection/>
    </xf>
    <xf numFmtId="0" fontId="70" fillId="36" borderId="31" xfId="0" applyFont="1" applyFill="1" applyBorder="1" applyAlignment="1" applyProtection="1">
      <alignment horizontal="center" vertical="top" wrapText="1"/>
      <protection/>
    </xf>
    <xf numFmtId="0" fontId="2" fillId="16" borderId="11"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2" fillId="19" borderId="11"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0" borderId="18" xfId="0" applyFont="1" applyFill="1" applyBorder="1" applyAlignment="1" applyProtection="1">
      <alignment horizontal="center" vertical="center" wrapText="1"/>
      <protection/>
    </xf>
    <xf numFmtId="0" fontId="8" fillId="0" borderId="25" xfId="0" applyFont="1" applyBorder="1" applyAlignment="1" applyProtection="1">
      <alignment horizontal="left" vertical="center" wrapText="1"/>
      <protection locked="0"/>
    </xf>
    <xf numFmtId="0" fontId="72" fillId="0" borderId="25" xfId="0" applyNumberFormat="1" applyFont="1" applyFill="1" applyBorder="1" applyAlignment="1" applyProtection="1">
      <alignment horizontal="center" vertical="center" wrapText="1"/>
      <protection locked="0"/>
    </xf>
    <xf numFmtId="2" fontId="72" fillId="0" borderId="25" xfId="56" applyNumberFormat="1" applyFont="1" applyFill="1" applyBorder="1" applyAlignment="1" applyProtection="1">
      <alignment horizontal="center" vertical="center" wrapText="1"/>
      <protection locked="0"/>
    </xf>
    <xf numFmtId="0" fontId="67" fillId="0" borderId="41" xfId="0" applyFont="1" applyBorder="1" applyAlignment="1" applyProtection="1">
      <alignment horizontal="left" vertical="center" wrapText="1"/>
      <protection locked="0"/>
    </xf>
    <xf numFmtId="2" fontId="84" fillId="0" borderId="25" xfId="0" applyNumberFormat="1" applyFont="1" applyFill="1" applyBorder="1" applyAlignment="1" applyProtection="1">
      <alignment horizontal="center" vertical="center" wrapText="1"/>
      <protection locked="0"/>
    </xf>
    <xf numFmtId="0" fontId="84" fillId="0" borderId="37" xfId="56" applyNumberFormat="1" applyFont="1" applyFill="1" applyBorder="1" applyAlignment="1" applyProtection="1">
      <alignment horizontal="center" vertical="center" wrapText="1"/>
      <protection/>
    </xf>
    <xf numFmtId="0" fontId="84" fillId="0" borderId="25" xfId="56" applyNumberFormat="1" applyFont="1" applyFill="1" applyBorder="1" applyAlignment="1" applyProtection="1">
      <alignment horizontal="center" vertical="center" wrapText="1"/>
      <protection locked="0"/>
    </xf>
    <xf numFmtId="9" fontId="13" fillId="36" borderId="22" xfId="56" applyFont="1" applyFill="1" applyBorder="1" applyAlignment="1" applyProtection="1">
      <alignment horizontal="center" vertical="center" wrapText="1"/>
      <protection/>
    </xf>
    <xf numFmtId="0" fontId="4" fillId="41" borderId="15" xfId="0" applyFont="1" applyFill="1" applyBorder="1" applyAlignment="1" applyProtection="1">
      <alignment horizontal="center" vertical="center" wrapText="1"/>
      <protection/>
    </xf>
    <xf numFmtId="0" fontId="4" fillId="37" borderId="15" xfId="0" applyFont="1" applyFill="1" applyBorder="1" applyAlignment="1" applyProtection="1">
      <alignment horizontal="center" vertical="center" wrapText="1"/>
      <protection/>
    </xf>
    <xf numFmtId="0" fontId="4" fillId="16" borderId="15" xfId="0" applyFont="1" applyFill="1" applyBorder="1" applyAlignment="1" applyProtection="1">
      <alignment horizontal="center" vertical="center" wrapText="1"/>
      <protection/>
    </xf>
    <xf numFmtId="0" fontId="4" fillId="16" borderId="11" xfId="0" applyFont="1" applyFill="1" applyBorder="1" applyAlignment="1" applyProtection="1">
      <alignment horizontal="center" vertical="center" wrapText="1"/>
      <protection/>
    </xf>
    <xf numFmtId="0" fontId="4" fillId="19" borderId="15" xfId="0" applyFont="1" applyFill="1" applyBorder="1" applyAlignment="1" applyProtection="1">
      <alignment horizontal="center" vertical="center" wrapText="1"/>
      <protection/>
    </xf>
    <xf numFmtId="0" fontId="4" fillId="41" borderId="11" xfId="0" applyFont="1" applyFill="1" applyBorder="1" applyAlignment="1" applyProtection="1">
      <alignment horizontal="center" vertical="center" wrapText="1"/>
      <protection/>
    </xf>
    <xf numFmtId="0" fontId="70" fillId="36" borderId="40" xfId="0" applyFont="1" applyFill="1" applyBorder="1" applyAlignment="1" applyProtection="1">
      <alignment horizontal="center" vertical="center" wrapText="1"/>
      <protection/>
    </xf>
    <xf numFmtId="0" fontId="70" fillId="36" borderId="31" xfId="0" applyFont="1" applyFill="1" applyBorder="1" applyAlignment="1" applyProtection="1">
      <alignment horizontal="center" vertical="center" wrapText="1"/>
      <protection/>
    </xf>
    <xf numFmtId="0" fontId="78" fillId="36" borderId="40" xfId="0" applyFont="1" applyFill="1" applyBorder="1" applyAlignment="1" applyProtection="1">
      <alignment horizontal="center" vertical="center" wrapText="1"/>
      <protection/>
    </xf>
    <xf numFmtId="0" fontId="78" fillId="36" borderId="31" xfId="0" applyFont="1" applyFill="1" applyBorder="1" applyAlignment="1" applyProtection="1">
      <alignment horizontal="center" vertical="center" wrapText="1"/>
      <protection/>
    </xf>
    <xf numFmtId="0" fontId="78" fillId="36" borderId="16" xfId="0" applyFont="1" applyFill="1" applyBorder="1" applyAlignment="1" applyProtection="1">
      <alignment horizontal="center" vertical="center" wrapText="1"/>
      <protection/>
    </xf>
    <xf numFmtId="0" fontId="70" fillId="36" borderId="16" xfId="0" applyFont="1" applyFill="1" applyBorder="1" applyAlignment="1" applyProtection="1">
      <alignment horizontal="center" vertical="center" wrapText="1"/>
      <protection/>
    </xf>
    <xf numFmtId="0" fontId="2" fillId="28" borderId="29" xfId="0" applyFont="1" applyFill="1" applyBorder="1" applyAlignment="1" applyProtection="1">
      <alignment horizontal="center" vertical="center" wrapText="1"/>
      <protection/>
    </xf>
    <xf numFmtId="0" fontId="86" fillId="42" borderId="42" xfId="0" applyFont="1" applyFill="1" applyBorder="1" applyAlignment="1" applyProtection="1">
      <alignment horizontal="center" vertical="center" wrapText="1"/>
      <protection/>
    </xf>
    <xf numFmtId="0" fontId="0" fillId="0" borderId="43" xfId="0" applyBorder="1" applyAlignment="1" applyProtection="1">
      <alignment/>
      <protection/>
    </xf>
    <xf numFmtId="0" fontId="78" fillId="36" borderId="44" xfId="0" applyFont="1" applyFill="1" applyBorder="1" applyAlignment="1" applyProtection="1">
      <alignment horizontal="center" vertical="center" wrapText="1"/>
      <protection/>
    </xf>
    <xf numFmtId="0" fontId="78" fillId="36" borderId="45" xfId="0" applyFont="1" applyFill="1" applyBorder="1" applyAlignment="1" applyProtection="1">
      <alignment horizontal="center" vertical="center" wrapText="1"/>
      <protection/>
    </xf>
    <xf numFmtId="0" fontId="78" fillId="36" borderId="18" xfId="0" applyFont="1" applyFill="1" applyBorder="1" applyAlignment="1" applyProtection="1">
      <alignment horizontal="center" vertical="center" wrapText="1"/>
      <protection/>
    </xf>
    <xf numFmtId="0" fontId="70" fillId="36" borderId="40" xfId="0" applyFont="1" applyFill="1" applyBorder="1" applyAlignment="1" applyProtection="1">
      <alignment horizontal="center" vertical="top" wrapText="1"/>
      <protection/>
    </xf>
    <xf numFmtId="0" fontId="70" fillId="36" borderId="31" xfId="0" applyFont="1" applyFill="1" applyBorder="1" applyAlignment="1" applyProtection="1">
      <alignment horizontal="center" vertical="top" wrapText="1"/>
      <protection/>
    </xf>
    <xf numFmtId="0" fontId="2" fillId="16" borderId="12" xfId="0" applyFont="1" applyFill="1" applyBorder="1" applyAlignment="1" applyProtection="1">
      <alignment horizontal="center" vertical="center" wrapText="1"/>
      <protection/>
    </xf>
    <xf numFmtId="0" fontId="2" fillId="16" borderId="11" xfId="0" applyFont="1" applyFill="1" applyBorder="1" applyAlignment="1" applyProtection="1">
      <alignment horizontal="center" vertical="center" wrapText="1"/>
      <protection/>
    </xf>
    <xf numFmtId="0" fontId="2" fillId="16" borderId="46" xfId="0" applyFont="1" applyFill="1" applyBorder="1" applyAlignment="1" applyProtection="1">
      <alignment horizontal="center" vertical="center" wrapText="1"/>
      <protection/>
    </xf>
    <xf numFmtId="0" fontId="2" fillId="16" borderId="47" xfId="0" applyFont="1" applyFill="1" applyBorder="1" applyAlignment="1" applyProtection="1">
      <alignment horizontal="center" vertical="center" wrapText="1"/>
      <protection/>
    </xf>
    <xf numFmtId="0" fontId="2" fillId="37" borderId="12"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4" fillId="39" borderId="48" xfId="0" applyFont="1" applyFill="1" applyBorder="1" applyAlignment="1" applyProtection="1">
      <alignment horizontal="center" vertical="center" wrapText="1"/>
      <protection/>
    </xf>
    <xf numFmtId="0" fontId="4" fillId="39" borderId="49" xfId="0" applyFont="1" applyFill="1" applyBorder="1" applyAlignment="1" applyProtection="1">
      <alignment horizontal="center" vertical="center" wrapText="1"/>
      <protection/>
    </xf>
    <xf numFmtId="0" fontId="4" fillId="39" borderId="50" xfId="0" applyFont="1" applyFill="1" applyBorder="1" applyAlignment="1" applyProtection="1">
      <alignment horizontal="center" vertical="center" wrapText="1"/>
      <protection/>
    </xf>
    <xf numFmtId="0" fontId="4" fillId="39" borderId="0" xfId="0" applyFont="1" applyFill="1" applyBorder="1" applyAlignment="1" applyProtection="1">
      <alignment horizontal="center" vertical="center" wrapText="1"/>
      <protection/>
    </xf>
    <xf numFmtId="0" fontId="4" fillId="39" borderId="51" xfId="0" applyFont="1" applyFill="1" applyBorder="1" applyAlignment="1" applyProtection="1">
      <alignment horizontal="center" vertical="center" wrapText="1"/>
      <protection/>
    </xf>
    <xf numFmtId="0" fontId="4" fillId="39" borderId="39" xfId="0" applyFont="1" applyFill="1" applyBorder="1" applyAlignment="1" applyProtection="1">
      <alignment horizontal="center" vertical="center" wrapText="1"/>
      <protection/>
    </xf>
    <xf numFmtId="0" fontId="76" fillId="36" borderId="0" xfId="0" applyFont="1" applyFill="1" applyBorder="1" applyAlignment="1" applyProtection="1">
      <alignment horizontal="right" vertical="center" wrapText="1"/>
      <protection/>
    </xf>
    <xf numFmtId="0" fontId="87" fillId="29" borderId="22" xfId="0" applyFont="1" applyFill="1" applyBorder="1" applyAlignment="1" applyProtection="1">
      <alignment horizontal="center" vertical="center" wrapText="1"/>
      <protection/>
    </xf>
    <xf numFmtId="0" fontId="76" fillId="36" borderId="0" xfId="0" applyFont="1" applyFill="1" applyBorder="1" applyAlignment="1" applyProtection="1">
      <alignment horizontal="justify" vertical="center" wrapText="1"/>
      <protection/>
    </xf>
    <xf numFmtId="0" fontId="78" fillId="36" borderId="40" xfId="0" applyFont="1" applyFill="1" applyBorder="1" applyAlignment="1" applyProtection="1">
      <alignment horizontal="center" vertical="top" wrapText="1"/>
      <protection/>
    </xf>
    <xf numFmtId="0" fontId="78" fillId="36" borderId="31" xfId="0" applyFont="1" applyFill="1" applyBorder="1" applyAlignment="1" applyProtection="1">
      <alignment horizontal="center" vertical="top" wrapText="1"/>
      <protection/>
    </xf>
    <xf numFmtId="0" fontId="78" fillId="36" borderId="16" xfId="0" applyFont="1" applyFill="1" applyBorder="1" applyAlignment="1" applyProtection="1">
      <alignment horizontal="center" vertical="top" wrapText="1"/>
      <protection/>
    </xf>
    <xf numFmtId="0" fontId="2" fillId="19" borderId="12" xfId="0" applyFont="1" applyFill="1" applyBorder="1" applyAlignment="1" applyProtection="1">
      <alignment horizontal="center" vertical="center" wrapText="1"/>
      <protection/>
    </xf>
    <xf numFmtId="0" fontId="2" fillId="19" borderId="11"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0" borderId="11" xfId="0" applyFont="1" applyFill="1" applyBorder="1" applyAlignment="1" applyProtection="1">
      <alignment horizontal="center" vertical="center" wrapText="1"/>
      <protection/>
    </xf>
    <xf numFmtId="0" fontId="4" fillId="40" borderId="20" xfId="0" applyFont="1" applyFill="1" applyBorder="1" applyAlignment="1" applyProtection="1">
      <alignment horizontal="center" vertical="center" wrapText="1"/>
      <protection/>
    </xf>
    <xf numFmtId="0" fontId="4" fillId="40" borderId="15" xfId="0" applyFont="1" applyFill="1" applyBorder="1" applyAlignment="1" applyProtection="1">
      <alignment horizontal="center" vertical="center" wrapText="1"/>
      <protection/>
    </xf>
    <xf numFmtId="0" fontId="2" fillId="26" borderId="12" xfId="0" applyFont="1" applyFill="1" applyBorder="1" applyAlignment="1" applyProtection="1">
      <alignment horizontal="center" vertical="center" wrapText="1"/>
      <protection/>
    </xf>
    <xf numFmtId="0" fontId="2" fillId="26" borderId="11" xfId="0" applyFont="1" applyFill="1" applyBorder="1" applyAlignment="1" applyProtection="1">
      <alignment horizontal="center" vertical="center" wrapText="1"/>
      <protection/>
    </xf>
    <xf numFmtId="0" fontId="2" fillId="41" borderId="12"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0" borderId="45" xfId="0" applyFont="1" applyFill="1" applyBorder="1" applyAlignment="1" applyProtection="1">
      <alignment horizontal="center" vertical="center" wrapText="1"/>
      <protection/>
    </xf>
    <xf numFmtId="0" fontId="2" fillId="40" borderId="49" xfId="0" applyFont="1" applyFill="1" applyBorder="1" applyAlignment="1" applyProtection="1">
      <alignment horizontal="center" vertical="center" wrapText="1"/>
      <protection/>
    </xf>
    <xf numFmtId="0" fontId="2" fillId="40" borderId="18" xfId="0" applyFont="1" applyFill="1" applyBorder="1" applyAlignment="1" applyProtection="1">
      <alignment horizontal="center" vertical="center" wrapText="1"/>
      <protection/>
    </xf>
    <xf numFmtId="0" fontId="73" fillId="26" borderId="52" xfId="0" applyFont="1" applyFill="1" applyBorder="1" applyAlignment="1" applyProtection="1">
      <alignment horizontal="center" vertical="center" wrapText="1"/>
      <protection/>
    </xf>
    <xf numFmtId="0" fontId="73" fillId="26" borderId="53" xfId="0" applyFont="1" applyFill="1" applyBorder="1" applyAlignment="1" applyProtection="1">
      <alignment horizontal="center" vertical="center" wrapText="1"/>
      <protection/>
    </xf>
    <xf numFmtId="0" fontId="73" fillId="26" borderId="54" xfId="0" applyFont="1" applyFill="1" applyBorder="1" applyAlignment="1" applyProtection="1">
      <alignment horizontal="center" vertical="center" wrapText="1"/>
      <protection/>
    </xf>
    <xf numFmtId="0" fontId="87" fillId="37" borderId="22" xfId="0" applyFont="1" applyFill="1" applyBorder="1" applyAlignment="1" applyProtection="1">
      <alignment horizontal="center" vertical="center" wrapText="1"/>
      <protection/>
    </xf>
    <xf numFmtId="0" fontId="87" fillId="26" borderId="22" xfId="0" applyFont="1" applyFill="1" applyBorder="1" applyAlignment="1" applyProtection="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97">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1266825</xdr:colOff>
      <xdr:row>62</xdr:row>
      <xdr:rowOff>123825</xdr:rowOff>
    </xdr:from>
    <xdr:to>
      <xdr:col>1</xdr:col>
      <xdr:colOff>2752725</xdr:colOff>
      <xdr:row>66</xdr:row>
      <xdr:rowOff>19050</xdr:rowOff>
    </xdr:to>
    <xdr:sp>
      <xdr:nvSpPr>
        <xdr:cNvPr id="1" name="1 Rectángulo"/>
        <xdr:cNvSpPr>
          <a:spLocks/>
        </xdr:cNvSpPr>
      </xdr:nvSpPr>
      <xdr:spPr>
        <a:xfrm>
          <a:off x="3990975" y="44596050"/>
          <a:ext cx="1485900" cy="0"/>
        </a:xfrm>
        <a:prstGeom prst="rect">
          <a:avLst/>
        </a:prstGeom>
        <a:solidFill>
          <a:srgbClr val="9BBB59"/>
        </a:soli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62</xdr:row>
      <xdr:rowOff>171450</xdr:rowOff>
    </xdr:from>
    <xdr:to>
      <xdr:col>2</xdr:col>
      <xdr:colOff>676275</xdr:colOff>
      <xdr:row>65</xdr:row>
      <xdr:rowOff>104775</xdr:rowOff>
    </xdr:to>
    <xdr:sp>
      <xdr:nvSpPr>
        <xdr:cNvPr id="2" name="2 CuadroTexto"/>
        <xdr:cNvSpPr txBox="1">
          <a:spLocks noChangeArrowheads="1"/>
        </xdr:cNvSpPr>
      </xdr:nvSpPr>
      <xdr:spPr>
        <a:xfrm>
          <a:off x="585787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PUBLICA TERRITORIAL LOCAL</a:t>
          </a:r>
        </a:p>
      </xdr:txBody>
    </xdr:sp>
    <xdr:clientData/>
  </xdr:twoCellAnchor>
  <xdr:twoCellAnchor>
    <xdr:from>
      <xdr:col>1</xdr:col>
      <xdr:colOff>1247775</xdr:colOff>
      <xdr:row>68</xdr:row>
      <xdr:rowOff>152400</xdr:rowOff>
    </xdr:from>
    <xdr:to>
      <xdr:col>1</xdr:col>
      <xdr:colOff>2733675</xdr:colOff>
      <xdr:row>72</xdr:row>
      <xdr:rowOff>47625</xdr:rowOff>
    </xdr:to>
    <xdr:sp>
      <xdr:nvSpPr>
        <xdr:cNvPr id="3" name="3 Rectángulo"/>
        <xdr:cNvSpPr>
          <a:spLocks/>
        </xdr:cNvSpPr>
      </xdr:nvSpPr>
      <xdr:spPr>
        <a:xfrm>
          <a:off x="3971925" y="44596050"/>
          <a:ext cx="1485900" cy="0"/>
        </a:xfrm>
        <a:prstGeom prst="rect">
          <a:avLst/>
        </a:prstGeom>
        <a:solidFill>
          <a:srgbClr val="F79646"/>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69</xdr:row>
      <xdr:rowOff>47625</xdr:rowOff>
    </xdr:from>
    <xdr:to>
      <xdr:col>2</xdr:col>
      <xdr:colOff>676275</xdr:colOff>
      <xdr:row>71</xdr:row>
      <xdr:rowOff>171450</xdr:rowOff>
    </xdr:to>
    <xdr:sp>
      <xdr:nvSpPr>
        <xdr:cNvPr id="4" name="4 CuadroTexto"/>
        <xdr:cNvSpPr txBox="1">
          <a:spLocks noChangeArrowheads="1"/>
        </xdr:cNvSpPr>
      </xdr:nvSpPr>
      <xdr:spPr>
        <a:xfrm>
          <a:off x="585787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FOMENTO Y PROTECCIÓN DE DDHH</a:t>
          </a:r>
        </a:p>
      </xdr:txBody>
    </xdr:sp>
    <xdr:clientData/>
  </xdr:twoCellAnchor>
  <xdr:twoCellAnchor>
    <xdr:from>
      <xdr:col>1</xdr:col>
      <xdr:colOff>1247775</xdr:colOff>
      <xdr:row>74</xdr:row>
      <xdr:rowOff>123825</xdr:rowOff>
    </xdr:from>
    <xdr:to>
      <xdr:col>1</xdr:col>
      <xdr:colOff>2733675</xdr:colOff>
      <xdr:row>78</xdr:row>
      <xdr:rowOff>19050</xdr:rowOff>
    </xdr:to>
    <xdr:sp>
      <xdr:nvSpPr>
        <xdr:cNvPr id="5" name="5 Rectángulo"/>
        <xdr:cNvSpPr>
          <a:spLocks/>
        </xdr:cNvSpPr>
      </xdr:nvSpPr>
      <xdr:spPr>
        <a:xfrm>
          <a:off x="3971925" y="44596050"/>
          <a:ext cx="1485900" cy="0"/>
        </a:xfrm>
        <a:prstGeom prst="rect">
          <a:avLst/>
        </a:prstGeom>
        <a:solidFill>
          <a:srgbClr val="7F7F7F"/>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75</xdr:row>
      <xdr:rowOff>19050</xdr:rowOff>
    </xdr:from>
    <xdr:to>
      <xdr:col>2</xdr:col>
      <xdr:colOff>676275</xdr:colOff>
      <xdr:row>77</xdr:row>
      <xdr:rowOff>142875</xdr:rowOff>
    </xdr:to>
    <xdr:sp>
      <xdr:nvSpPr>
        <xdr:cNvPr id="6" name="6 CuadroTexto"/>
        <xdr:cNvSpPr txBox="1">
          <a:spLocks noChangeArrowheads="1"/>
        </xdr:cNvSpPr>
      </xdr:nvSpPr>
      <xdr:spPr>
        <a:xfrm>
          <a:off x="585787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COMUNICACIONES ESTRATEGICAS</a:t>
          </a:r>
        </a:p>
      </xdr:txBody>
    </xdr:sp>
    <xdr:clientData/>
  </xdr:twoCellAnchor>
  <xdr:twoCellAnchor>
    <xdr:from>
      <xdr:col>1</xdr:col>
      <xdr:colOff>1228725</xdr:colOff>
      <xdr:row>80</xdr:row>
      <xdr:rowOff>38100</xdr:rowOff>
    </xdr:from>
    <xdr:to>
      <xdr:col>1</xdr:col>
      <xdr:colOff>2714625</xdr:colOff>
      <xdr:row>83</xdr:row>
      <xdr:rowOff>123825</xdr:rowOff>
    </xdr:to>
    <xdr:sp>
      <xdr:nvSpPr>
        <xdr:cNvPr id="7" name="7 Rectángulo"/>
        <xdr:cNvSpPr>
          <a:spLocks/>
        </xdr:cNvSpPr>
      </xdr:nvSpPr>
      <xdr:spPr>
        <a:xfrm>
          <a:off x="3952875" y="44596050"/>
          <a:ext cx="1485900" cy="0"/>
        </a:xfrm>
        <a:prstGeom prst="rect">
          <a:avLst/>
        </a:prstGeom>
        <a:solidFill>
          <a:srgbClr val="4F6228"/>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3114675</xdr:colOff>
      <xdr:row>80</xdr:row>
      <xdr:rowOff>123825</xdr:rowOff>
    </xdr:from>
    <xdr:to>
      <xdr:col>2</xdr:col>
      <xdr:colOff>657225</xdr:colOff>
      <xdr:row>83</xdr:row>
      <xdr:rowOff>47625</xdr:rowOff>
    </xdr:to>
    <xdr:sp>
      <xdr:nvSpPr>
        <xdr:cNvPr id="8" name="8 CuadroTexto"/>
        <xdr:cNvSpPr txBox="1">
          <a:spLocks noChangeArrowheads="1"/>
        </xdr:cNvSpPr>
      </xdr:nvSpPr>
      <xdr:spPr>
        <a:xfrm>
          <a:off x="583882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1266825</xdr:colOff>
      <xdr:row>85</xdr:row>
      <xdr:rowOff>123825</xdr:rowOff>
    </xdr:from>
    <xdr:to>
      <xdr:col>1</xdr:col>
      <xdr:colOff>2752725</xdr:colOff>
      <xdr:row>89</xdr:row>
      <xdr:rowOff>19050</xdr:rowOff>
    </xdr:to>
    <xdr:sp>
      <xdr:nvSpPr>
        <xdr:cNvPr id="9" name="9 Rectángulo"/>
        <xdr:cNvSpPr>
          <a:spLocks/>
        </xdr:cNvSpPr>
      </xdr:nvSpPr>
      <xdr:spPr>
        <a:xfrm>
          <a:off x="3990975" y="44596050"/>
          <a:ext cx="1485900" cy="0"/>
        </a:xfrm>
        <a:prstGeom prst="rect">
          <a:avLst/>
        </a:prstGeom>
        <a:solidFill>
          <a:srgbClr val="8064A2"/>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86</xdr:row>
      <xdr:rowOff>19050</xdr:rowOff>
    </xdr:from>
    <xdr:to>
      <xdr:col>2</xdr:col>
      <xdr:colOff>695325</xdr:colOff>
      <xdr:row>88</xdr:row>
      <xdr:rowOff>142875</xdr:rowOff>
    </xdr:to>
    <xdr:sp>
      <xdr:nvSpPr>
        <xdr:cNvPr id="10" name="10 CuadroTexto"/>
        <xdr:cNvSpPr txBox="1">
          <a:spLocks noChangeArrowheads="1"/>
        </xdr:cNvSpPr>
      </xdr:nvSpPr>
      <xdr:spPr>
        <a:xfrm>
          <a:off x="587692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1266825</xdr:colOff>
      <xdr:row>90</xdr:row>
      <xdr:rowOff>142875</xdr:rowOff>
    </xdr:from>
    <xdr:to>
      <xdr:col>1</xdr:col>
      <xdr:colOff>2752725</xdr:colOff>
      <xdr:row>94</xdr:row>
      <xdr:rowOff>38100</xdr:rowOff>
    </xdr:to>
    <xdr:sp>
      <xdr:nvSpPr>
        <xdr:cNvPr id="11" name="11 Rectángulo"/>
        <xdr:cNvSpPr>
          <a:spLocks/>
        </xdr:cNvSpPr>
      </xdr:nvSpPr>
      <xdr:spPr>
        <a:xfrm>
          <a:off x="3990975" y="44596050"/>
          <a:ext cx="1485900" cy="0"/>
        </a:xfrm>
        <a:prstGeom prst="rect">
          <a:avLst/>
        </a:prstGeom>
        <a:solidFill>
          <a:srgbClr val="1F497D"/>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91</xdr:row>
      <xdr:rowOff>38100</xdr:rowOff>
    </xdr:from>
    <xdr:to>
      <xdr:col>2</xdr:col>
      <xdr:colOff>695325</xdr:colOff>
      <xdr:row>93</xdr:row>
      <xdr:rowOff>152400</xdr:rowOff>
    </xdr:to>
    <xdr:sp>
      <xdr:nvSpPr>
        <xdr:cNvPr id="12" name="12 CuadroTexto"/>
        <xdr:cNvSpPr txBox="1">
          <a:spLocks noChangeArrowheads="1"/>
        </xdr:cNvSpPr>
      </xdr:nvSpPr>
      <xdr:spPr>
        <a:xfrm>
          <a:off x="587692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1295400</xdr:colOff>
      <xdr:row>97</xdr:row>
      <xdr:rowOff>0</xdr:rowOff>
    </xdr:from>
    <xdr:to>
      <xdr:col>1</xdr:col>
      <xdr:colOff>2790825</xdr:colOff>
      <xdr:row>100</xdr:row>
      <xdr:rowOff>85725</xdr:rowOff>
    </xdr:to>
    <xdr:sp>
      <xdr:nvSpPr>
        <xdr:cNvPr id="13" name="13 Rectángulo"/>
        <xdr:cNvSpPr>
          <a:spLocks/>
        </xdr:cNvSpPr>
      </xdr:nvSpPr>
      <xdr:spPr>
        <a:xfrm>
          <a:off x="4019550" y="44596050"/>
          <a:ext cx="1495425" cy="0"/>
        </a:xfrm>
        <a:prstGeom prst="rect">
          <a:avLst/>
        </a:prstGeom>
        <a:solidFill>
          <a:srgbClr val="632523"/>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3190875</xdr:colOff>
      <xdr:row>97</xdr:row>
      <xdr:rowOff>85725</xdr:rowOff>
    </xdr:from>
    <xdr:to>
      <xdr:col>2</xdr:col>
      <xdr:colOff>723900</xdr:colOff>
      <xdr:row>100</xdr:row>
      <xdr:rowOff>19050</xdr:rowOff>
    </xdr:to>
    <xdr:sp>
      <xdr:nvSpPr>
        <xdr:cNvPr id="14" name="14 CuadroTexto"/>
        <xdr:cNvSpPr txBox="1">
          <a:spLocks noChangeArrowheads="1"/>
        </xdr:cNvSpPr>
      </xdr:nvSpPr>
      <xdr:spPr>
        <a:xfrm>
          <a:off x="5915025" y="44596050"/>
          <a:ext cx="213360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1266825</xdr:colOff>
      <xdr:row>102</xdr:row>
      <xdr:rowOff>104775</xdr:rowOff>
    </xdr:from>
    <xdr:to>
      <xdr:col>1</xdr:col>
      <xdr:colOff>2752725</xdr:colOff>
      <xdr:row>106</xdr:row>
      <xdr:rowOff>0</xdr:rowOff>
    </xdr:to>
    <xdr:sp>
      <xdr:nvSpPr>
        <xdr:cNvPr id="15" name="15 Rectángulo"/>
        <xdr:cNvSpPr>
          <a:spLocks/>
        </xdr:cNvSpPr>
      </xdr:nvSpPr>
      <xdr:spPr>
        <a:xfrm>
          <a:off x="3990975" y="44596050"/>
          <a:ext cx="1485900" cy="0"/>
        </a:xfrm>
        <a:prstGeom prst="rect">
          <a:avLst/>
        </a:prstGeom>
        <a:solidFill>
          <a:srgbClr val="4A452A"/>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102</xdr:row>
      <xdr:rowOff>190500</xdr:rowOff>
    </xdr:from>
    <xdr:to>
      <xdr:col>2</xdr:col>
      <xdr:colOff>695325</xdr:colOff>
      <xdr:row>105</xdr:row>
      <xdr:rowOff>123825</xdr:rowOff>
    </xdr:to>
    <xdr:sp>
      <xdr:nvSpPr>
        <xdr:cNvPr id="16" name="16 CuadroTexto"/>
        <xdr:cNvSpPr txBox="1">
          <a:spLocks noChangeArrowheads="1"/>
        </xdr:cNvSpPr>
      </xdr:nvSpPr>
      <xdr:spPr>
        <a:xfrm>
          <a:off x="5876925" y="44596050"/>
          <a:ext cx="21431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0</xdr:row>
      <xdr:rowOff>0</xdr:rowOff>
    </xdr:from>
    <xdr:ext cx="295275" cy="295275"/>
    <xdr:sp>
      <xdr:nvSpPr>
        <xdr:cNvPr id="17" name="AutoShape 38" descr="Resultado de imagen para boton agregar icono"/>
        <xdr:cNvSpPr>
          <a:spLocks noChangeAspect="1"/>
        </xdr:cNvSpPr>
      </xdr:nvSpPr>
      <xdr:spPr>
        <a:xfrm>
          <a:off x="14373225" y="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0</xdr:row>
      <xdr:rowOff>0</xdr:rowOff>
    </xdr:from>
    <xdr:ext cx="295275" cy="295275"/>
    <xdr:sp>
      <xdr:nvSpPr>
        <xdr:cNvPr id="18" name="AutoShape 39" descr="Resultado de imagen para boton agregar icono"/>
        <xdr:cNvSpPr>
          <a:spLocks noChangeAspect="1"/>
        </xdr:cNvSpPr>
      </xdr:nvSpPr>
      <xdr:spPr>
        <a:xfrm>
          <a:off x="14373225" y="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0</xdr:row>
      <xdr:rowOff>0</xdr:rowOff>
    </xdr:from>
    <xdr:ext cx="295275" cy="295275"/>
    <xdr:sp>
      <xdr:nvSpPr>
        <xdr:cNvPr id="19" name="AutoShape 40" descr="Resultado de imagen para boton agregar icono"/>
        <xdr:cNvSpPr>
          <a:spLocks noChangeAspect="1"/>
        </xdr:cNvSpPr>
      </xdr:nvSpPr>
      <xdr:spPr>
        <a:xfrm>
          <a:off x="14373225" y="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0</xdr:row>
      <xdr:rowOff>0</xdr:rowOff>
    </xdr:from>
    <xdr:ext cx="295275" cy="295275"/>
    <xdr:sp>
      <xdr:nvSpPr>
        <xdr:cNvPr id="20" name="AutoShape 42" descr="Z"/>
        <xdr:cNvSpPr>
          <a:spLocks noChangeAspect="1"/>
        </xdr:cNvSpPr>
      </xdr:nvSpPr>
      <xdr:spPr>
        <a:xfrm>
          <a:off x="14373225" y="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T71"/>
  <sheetViews>
    <sheetView showGridLines="0" tabSelected="1" zoomScale="87" zoomScaleNormal="87" zoomScalePageLayoutView="0" workbookViewId="0" topLeftCell="AJ1">
      <selection activeCell="AM6" sqref="AM6"/>
    </sheetView>
  </sheetViews>
  <sheetFormatPr defaultColWidth="0" defaultRowHeight="15" zeroHeight="1"/>
  <cols>
    <col min="1" max="1" width="40.8515625" style="73" customWidth="1"/>
    <col min="2" max="2" width="69.00390625" style="73" customWidth="1"/>
    <col min="3" max="3" width="36.421875" style="73" customWidth="1"/>
    <col min="4" max="4" width="69.28125" style="140" customWidth="1"/>
    <col min="5" max="5" width="18.28125" style="73" customWidth="1"/>
    <col min="6" max="6" width="24.28125" style="73" customWidth="1"/>
    <col min="7" max="7" width="50.7109375" style="73" customWidth="1"/>
    <col min="8" max="8" width="87.421875" style="73" customWidth="1"/>
    <col min="9" max="9" width="33.8515625" style="73" customWidth="1"/>
    <col min="10" max="10" width="28.00390625" style="73" customWidth="1"/>
    <col min="11" max="11" width="35.00390625" style="73" customWidth="1"/>
    <col min="12" max="12" width="8.140625" style="73" customWidth="1"/>
    <col min="13" max="13" width="8.7109375" style="73" customWidth="1"/>
    <col min="14" max="14" width="9.421875" style="73" customWidth="1"/>
    <col min="15" max="15" width="8.140625" style="73" customWidth="1"/>
    <col min="16" max="16" width="20.8515625" style="73" customWidth="1"/>
    <col min="17" max="17" width="14.421875" style="73" customWidth="1"/>
    <col min="18" max="18" width="18.140625" style="73" customWidth="1"/>
    <col min="19" max="19" width="14.7109375" style="73" customWidth="1"/>
    <col min="20" max="20" width="45.7109375" style="73" customWidth="1"/>
    <col min="21" max="21" width="11.421875" style="73" customWidth="1"/>
    <col min="22" max="22" width="18.8515625" style="73" customWidth="1"/>
    <col min="23" max="23" width="14.140625" style="73" customWidth="1"/>
    <col min="24" max="24" width="18.421875" style="73" customWidth="1"/>
    <col min="25" max="25" width="52.8515625" style="73" customWidth="1"/>
    <col min="26" max="26" width="17.7109375" style="73" customWidth="1"/>
    <col min="27" max="27" width="19.7109375" style="73" customWidth="1"/>
    <col min="28" max="29" width="16.421875" style="73" customWidth="1"/>
    <col min="30" max="30" width="57.00390625" style="73" customWidth="1"/>
    <col min="31" max="31" width="32.140625" style="73" customWidth="1"/>
    <col min="32" max="34" width="11.421875" style="73" customWidth="1"/>
    <col min="35" max="35" width="35.8515625" style="73" customWidth="1"/>
    <col min="36" max="38" width="11.421875" style="73" customWidth="1"/>
    <col min="39" max="39" width="14.8515625" style="73" customWidth="1"/>
    <col min="40" max="40" width="23.8515625" style="73" customWidth="1"/>
    <col min="41" max="41" width="20.7109375" style="73" customWidth="1"/>
    <col min="42" max="42" width="24.140625" style="73" customWidth="1"/>
    <col min="43" max="43" width="19.140625" style="73" customWidth="1"/>
    <col min="44" max="44" width="18.421875" style="73" customWidth="1"/>
    <col min="45" max="45" width="21.8515625" style="73" customWidth="1"/>
    <col min="46" max="46" width="19.8515625" style="73" customWidth="1"/>
    <col min="47" max="16384" width="0" style="73" hidden="1" customWidth="1"/>
  </cols>
  <sheetData>
    <row r="1" spans="1:46" ht="15" customHeight="1">
      <c r="A1" s="233" t="s">
        <v>1</v>
      </c>
      <c r="B1" s="234"/>
      <c r="C1" s="76"/>
      <c r="D1" s="247"/>
      <c r="E1" s="248"/>
      <c r="F1" s="248"/>
      <c r="G1" s="248"/>
      <c r="H1" s="248"/>
      <c r="I1" s="248"/>
      <c r="J1" s="248"/>
      <c r="K1" s="248"/>
      <c r="L1" s="248"/>
      <c r="M1" s="248"/>
      <c r="N1" s="248"/>
      <c r="O1" s="248"/>
      <c r="P1" s="248"/>
      <c r="Q1" s="248"/>
      <c r="R1" s="248"/>
      <c r="S1" s="248"/>
      <c r="T1" s="248"/>
      <c r="U1" s="248"/>
      <c r="V1" s="212" t="s">
        <v>2</v>
      </c>
      <c r="W1" s="212"/>
      <c r="X1" s="212"/>
      <c r="Y1" s="212"/>
      <c r="Z1" s="212"/>
      <c r="AA1" s="211" t="s">
        <v>2</v>
      </c>
      <c r="AB1" s="211"/>
      <c r="AC1" s="211"/>
      <c r="AD1" s="211"/>
      <c r="AE1" s="211"/>
      <c r="AF1" s="212" t="s">
        <v>2</v>
      </c>
      <c r="AG1" s="212"/>
      <c r="AH1" s="212"/>
      <c r="AI1" s="212"/>
      <c r="AJ1" s="212"/>
      <c r="AK1" s="208" t="s">
        <v>2</v>
      </c>
      <c r="AL1" s="208"/>
      <c r="AM1" s="208"/>
      <c r="AN1" s="208"/>
      <c r="AO1" s="208"/>
      <c r="AP1" s="210" t="s">
        <v>2</v>
      </c>
      <c r="AQ1" s="210"/>
      <c r="AR1" s="210"/>
      <c r="AS1" s="210"/>
      <c r="AT1" s="210"/>
    </row>
    <row r="2" spans="1:46" ht="15.75" customHeight="1" thickBot="1">
      <c r="A2" s="235"/>
      <c r="B2" s="236"/>
      <c r="C2" s="77"/>
      <c r="D2" s="249"/>
      <c r="E2" s="250"/>
      <c r="F2" s="250"/>
      <c r="G2" s="250"/>
      <c r="H2" s="250"/>
      <c r="I2" s="250"/>
      <c r="J2" s="250"/>
      <c r="K2" s="250"/>
      <c r="L2" s="250"/>
      <c r="M2" s="250"/>
      <c r="N2" s="250"/>
      <c r="O2" s="250"/>
      <c r="P2" s="250"/>
      <c r="Q2" s="250"/>
      <c r="R2" s="250"/>
      <c r="S2" s="250"/>
      <c r="T2" s="250"/>
      <c r="U2" s="250"/>
      <c r="V2" s="207" t="s">
        <v>3</v>
      </c>
      <c r="W2" s="207"/>
      <c r="X2" s="207"/>
      <c r="Y2" s="207"/>
      <c r="Z2" s="207"/>
      <c r="AA2" s="211" t="s">
        <v>4</v>
      </c>
      <c r="AB2" s="211"/>
      <c r="AC2" s="211"/>
      <c r="AD2" s="211"/>
      <c r="AE2" s="211"/>
      <c r="AF2" s="207" t="s">
        <v>5</v>
      </c>
      <c r="AG2" s="207"/>
      <c r="AH2" s="207"/>
      <c r="AI2" s="207"/>
      <c r="AJ2" s="207"/>
      <c r="AK2" s="208" t="s">
        <v>6</v>
      </c>
      <c r="AL2" s="208"/>
      <c r="AM2" s="208"/>
      <c r="AN2" s="208"/>
      <c r="AO2" s="208"/>
      <c r="AP2" s="209" t="s">
        <v>7</v>
      </c>
      <c r="AQ2" s="209"/>
      <c r="AR2" s="209"/>
      <c r="AS2" s="209"/>
      <c r="AT2" s="209"/>
    </row>
    <row r="3" spans="1:46" ht="15" customHeight="1" thickBot="1">
      <c r="A3" s="237"/>
      <c r="B3" s="238"/>
      <c r="C3" s="192"/>
      <c r="D3" s="255" t="s">
        <v>8</v>
      </c>
      <c r="E3" s="256"/>
      <c r="F3" s="255"/>
      <c r="G3" s="255"/>
      <c r="H3" s="255"/>
      <c r="I3" s="255"/>
      <c r="J3" s="255"/>
      <c r="K3" s="255"/>
      <c r="L3" s="255"/>
      <c r="M3" s="255"/>
      <c r="N3" s="255"/>
      <c r="O3" s="255"/>
      <c r="P3" s="255"/>
      <c r="Q3" s="255"/>
      <c r="R3" s="255"/>
      <c r="S3" s="257"/>
      <c r="T3" s="198"/>
      <c r="U3" s="198"/>
      <c r="V3" s="253"/>
      <c r="W3" s="253"/>
      <c r="X3" s="251" t="s">
        <v>9</v>
      </c>
      <c r="Y3" s="253" t="s">
        <v>10</v>
      </c>
      <c r="Z3" s="253" t="s">
        <v>11</v>
      </c>
      <c r="AA3" s="245"/>
      <c r="AB3" s="245"/>
      <c r="AC3" s="245" t="s">
        <v>9</v>
      </c>
      <c r="AD3" s="245" t="s">
        <v>10</v>
      </c>
      <c r="AE3" s="245" t="s">
        <v>11</v>
      </c>
      <c r="AF3" s="253"/>
      <c r="AG3" s="253"/>
      <c r="AH3" s="253" t="s">
        <v>9</v>
      </c>
      <c r="AI3" s="253" t="s">
        <v>10</v>
      </c>
      <c r="AJ3" s="253" t="s">
        <v>11</v>
      </c>
      <c r="AK3" s="231"/>
      <c r="AL3" s="231"/>
      <c r="AM3" s="231" t="s">
        <v>9</v>
      </c>
      <c r="AN3" s="231" t="s">
        <v>10</v>
      </c>
      <c r="AO3" s="231" t="s">
        <v>11</v>
      </c>
      <c r="AP3" s="227" t="s">
        <v>12</v>
      </c>
      <c r="AQ3" s="227"/>
      <c r="AR3" s="227"/>
      <c r="AS3" s="227" t="s">
        <v>9</v>
      </c>
      <c r="AT3" s="229" t="s">
        <v>13</v>
      </c>
    </row>
    <row r="4" spans="1:46" ht="43.5" customHeight="1" thickBot="1">
      <c r="A4" s="78" t="s">
        <v>14</v>
      </c>
      <c r="B4" s="79" t="s">
        <v>15</v>
      </c>
      <c r="C4" s="219" t="s">
        <v>16</v>
      </c>
      <c r="D4" s="80" t="s">
        <v>17</v>
      </c>
      <c r="E4" s="81" t="s">
        <v>18</v>
      </c>
      <c r="F4" s="82" t="s">
        <v>19</v>
      </c>
      <c r="G4" s="83" t="s">
        <v>20</v>
      </c>
      <c r="H4" s="83" t="s">
        <v>21</v>
      </c>
      <c r="I4" s="83" t="s">
        <v>22</v>
      </c>
      <c r="J4" s="83" t="s">
        <v>23</v>
      </c>
      <c r="K4" s="83" t="s">
        <v>24</v>
      </c>
      <c r="L4" s="83" t="s">
        <v>25</v>
      </c>
      <c r="M4" s="83" t="s">
        <v>26</v>
      </c>
      <c r="N4" s="83" t="s">
        <v>27</v>
      </c>
      <c r="O4" s="83" t="s">
        <v>28</v>
      </c>
      <c r="P4" s="83" t="s">
        <v>29</v>
      </c>
      <c r="Q4" s="83" t="s">
        <v>30</v>
      </c>
      <c r="R4" s="83" t="s">
        <v>31</v>
      </c>
      <c r="S4" s="83" t="s">
        <v>32</v>
      </c>
      <c r="T4" s="83" t="s">
        <v>33</v>
      </c>
      <c r="U4" s="83" t="s">
        <v>34</v>
      </c>
      <c r="V4" s="197" t="s">
        <v>35</v>
      </c>
      <c r="W4" s="197" t="s">
        <v>36</v>
      </c>
      <c r="X4" s="252"/>
      <c r="Y4" s="254"/>
      <c r="Z4" s="254"/>
      <c r="AA4" s="196" t="s">
        <v>35</v>
      </c>
      <c r="AB4" s="196" t="s">
        <v>36</v>
      </c>
      <c r="AC4" s="246"/>
      <c r="AD4" s="246"/>
      <c r="AE4" s="246"/>
      <c r="AF4" s="197" t="s">
        <v>35</v>
      </c>
      <c r="AG4" s="197" t="s">
        <v>36</v>
      </c>
      <c r="AH4" s="254"/>
      <c r="AI4" s="254"/>
      <c r="AJ4" s="254"/>
      <c r="AK4" s="195" t="s">
        <v>35</v>
      </c>
      <c r="AL4" s="195" t="s">
        <v>36</v>
      </c>
      <c r="AM4" s="232"/>
      <c r="AN4" s="232"/>
      <c r="AO4" s="232"/>
      <c r="AP4" s="194" t="s">
        <v>20</v>
      </c>
      <c r="AQ4" s="194" t="s">
        <v>35</v>
      </c>
      <c r="AR4" s="194" t="s">
        <v>36</v>
      </c>
      <c r="AS4" s="228"/>
      <c r="AT4" s="230"/>
    </row>
    <row r="5" spans="1:46" ht="15.75" thickBot="1">
      <c r="A5" s="84"/>
      <c r="B5" s="85"/>
      <c r="C5" s="219"/>
      <c r="D5" s="86" t="s">
        <v>37</v>
      </c>
      <c r="E5" s="87"/>
      <c r="F5" s="88" t="s">
        <v>37</v>
      </c>
      <c r="G5" s="89" t="s">
        <v>37</v>
      </c>
      <c r="H5" s="89" t="s">
        <v>37</v>
      </c>
      <c r="I5" s="89" t="s">
        <v>37</v>
      </c>
      <c r="J5" s="89" t="s">
        <v>37</v>
      </c>
      <c r="K5" s="89" t="s">
        <v>37</v>
      </c>
      <c r="L5" s="90" t="s">
        <v>37</v>
      </c>
      <c r="M5" s="90" t="s">
        <v>37</v>
      </c>
      <c r="N5" s="90" t="s">
        <v>37</v>
      </c>
      <c r="O5" s="90" t="s">
        <v>37</v>
      </c>
      <c r="P5" s="89" t="s">
        <v>37</v>
      </c>
      <c r="Q5" s="89" t="s">
        <v>37</v>
      </c>
      <c r="R5" s="89" t="s">
        <v>37</v>
      </c>
      <c r="S5" s="89" t="s">
        <v>37</v>
      </c>
      <c r="T5" s="89"/>
      <c r="U5" s="89"/>
      <c r="V5" s="91" t="s">
        <v>37</v>
      </c>
      <c r="W5" s="91"/>
      <c r="X5" s="92" t="s">
        <v>37</v>
      </c>
      <c r="Y5" s="91" t="s">
        <v>37</v>
      </c>
      <c r="Z5" s="91" t="s">
        <v>37</v>
      </c>
      <c r="AA5" s="93" t="s">
        <v>37</v>
      </c>
      <c r="AB5" s="93" t="s">
        <v>37</v>
      </c>
      <c r="AC5" s="93" t="s">
        <v>37</v>
      </c>
      <c r="AD5" s="93" t="s">
        <v>37</v>
      </c>
      <c r="AE5" s="93" t="s">
        <v>37</v>
      </c>
      <c r="AF5" s="91" t="s">
        <v>37</v>
      </c>
      <c r="AG5" s="91" t="s">
        <v>37</v>
      </c>
      <c r="AH5" s="91"/>
      <c r="AI5" s="91" t="s">
        <v>37</v>
      </c>
      <c r="AJ5" s="91" t="s">
        <v>37</v>
      </c>
      <c r="AK5" s="94" t="s">
        <v>37</v>
      </c>
      <c r="AL5" s="94" t="s">
        <v>37</v>
      </c>
      <c r="AM5" s="94" t="s">
        <v>37</v>
      </c>
      <c r="AN5" s="94" t="s">
        <v>37</v>
      </c>
      <c r="AO5" s="94" t="s">
        <v>37</v>
      </c>
      <c r="AP5" s="95" t="s">
        <v>37</v>
      </c>
      <c r="AQ5" s="95"/>
      <c r="AR5" s="95" t="s">
        <v>37</v>
      </c>
      <c r="AS5" s="95" t="s">
        <v>37</v>
      </c>
      <c r="AT5" s="96" t="s">
        <v>37</v>
      </c>
    </row>
    <row r="6" spans="1:46" s="108" customFormat="1" ht="144.75" customHeight="1" thickBot="1">
      <c r="A6" s="97">
        <v>1</v>
      </c>
      <c r="B6" s="42" t="s">
        <v>38</v>
      </c>
      <c r="C6" s="42" t="s">
        <v>39</v>
      </c>
      <c r="D6" s="98" t="s">
        <v>40</v>
      </c>
      <c r="E6" s="99">
        <v>0.08</v>
      </c>
      <c r="F6" s="100" t="s">
        <v>41</v>
      </c>
      <c r="G6" s="98" t="s">
        <v>42</v>
      </c>
      <c r="H6" s="98" t="s">
        <v>43</v>
      </c>
      <c r="I6" s="71" t="s">
        <v>44</v>
      </c>
      <c r="J6" s="100" t="s">
        <v>45</v>
      </c>
      <c r="K6" s="100" t="s">
        <v>46</v>
      </c>
      <c r="L6" s="101">
        <v>0</v>
      </c>
      <c r="M6" s="102">
        <v>0.1</v>
      </c>
      <c r="N6" s="103">
        <v>0</v>
      </c>
      <c r="O6" s="103">
        <v>0</v>
      </c>
      <c r="P6" s="104">
        <f>SUM(L6:O6)</f>
        <v>0.1</v>
      </c>
      <c r="Q6" s="103" t="s">
        <v>47</v>
      </c>
      <c r="R6" s="98" t="s">
        <v>48</v>
      </c>
      <c r="S6" s="98" t="s">
        <v>49</v>
      </c>
      <c r="T6" s="49" t="s">
        <v>50</v>
      </c>
      <c r="U6" s="49"/>
      <c r="V6" s="101">
        <v>0</v>
      </c>
      <c r="W6" s="45">
        <v>0</v>
      </c>
      <c r="X6" s="105" t="s">
        <v>51</v>
      </c>
      <c r="Y6" s="105" t="s">
        <v>51</v>
      </c>
      <c r="Z6" s="105" t="s">
        <v>51</v>
      </c>
      <c r="AA6" s="102">
        <v>0.1</v>
      </c>
      <c r="AB6" s="47">
        <v>0.39</v>
      </c>
      <c r="AC6" s="106">
        <v>1</v>
      </c>
      <c r="AD6" s="44" t="s">
        <v>52</v>
      </c>
      <c r="AE6" s="44" t="s">
        <v>53</v>
      </c>
      <c r="AF6" s="48" t="s">
        <v>51</v>
      </c>
      <c r="AG6" s="48" t="s">
        <v>51</v>
      </c>
      <c r="AH6" s="106" t="s">
        <v>51</v>
      </c>
      <c r="AI6" s="48" t="s">
        <v>51</v>
      </c>
      <c r="AJ6" s="48" t="s">
        <v>51</v>
      </c>
      <c r="AK6" s="106" t="s">
        <v>51</v>
      </c>
      <c r="AL6" s="106" t="s">
        <v>51</v>
      </c>
      <c r="AM6" s="106" t="s">
        <v>51</v>
      </c>
      <c r="AN6" s="106" t="s">
        <v>51</v>
      </c>
      <c r="AO6" s="106" t="s">
        <v>51</v>
      </c>
      <c r="AP6" s="98" t="s">
        <v>42</v>
      </c>
      <c r="AQ6" s="107">
        <v>0.1</v>
      </c>
      <c r="AR6" s="51">
        <f>AB6</f>
        <v>0.39</v>
      </c>
      <c r="AS6" s="48">
        <v>1</v>
      </c>
      <c r="AT6" s="44" t="s">
        <v>52</v>
      </c>
    </row>
    <row r="7" spans="1:46" s="108" customFormat="1" ht="243" customHeight="1" thickBot="1">
      <c r="A7" s="97">
        <v>1</v>
      </c>
      <c r="B7" s="42" t="s">
        <v>38</v>
      </c>
      <c r="C7" s="42" t="s">
        <v>39</v>
      </c>
      <c r="D7" s="98" t="s">
        <v>54</v>
      </c>
      <c r="E7" s="99">
        <v>0.1</v>
      </c>
      <c r="F7" s="100" t="s">
        <v>41</v>
      </c>
      <c r="G7" s="98" t="s">
        <v>55</v>
      </c>
      <c r="H7" s="98" t="s">
        <v>56</v>
      </c>
      <c r="I7" s="99">
        <v>0.222</v>
      </c>
      <c r="J7" s="100" t="s">
        <v>57</v>
      </c>
      <c r="K7" s="100" t="s">
        <v>58</v>
      </c>
      <c r="L7" s="101">
        <v>0</v>
      </c>
      <c r="M7" s="109">
        <v>0.4</v>
      </c>
      <c r="N7" s="109">
        <v>0.55</v>
      </c>
      <c r="O7" s="102">
        <v>0.65</v>
      </c>
      <c r="P7" s="104">
        <f>+O7</f>
        <v>0.65</v>
      </c>
      <c r="Q7" s="103" t="s">
        <v>59</v>
      </c>
      <c r="R7" s="98" t="s">
        <v>60</v>
      </c>
      <c r="S7" s="98" t="s">
        <v>49</v>
      </c>
      <c r="T7" s="49" t="s">
        <v>61</v>
      </c>
      <c r="U7" s="49"/>
      <c r="V7" s="101">
        <v>0</v>
      </c>
      <c r="W7" s="50">
        <v>0.284</v>
      </c>
      <c r="X7" s="105" t="s">
        <v>51</v>
      </c>
      <c r="Y7" s="46" t="s">
        <v>62</v>
      </c>
      <c r="Z7" s="46" t="s">
        <v>63</v>
      </c>
      <c r="AA7" s="109">
        <v>0.4</v>
      </c>
      <c r="AB7" s="185">
        <v>0.359</v>
      </c>
      <c r="AC7" s="106">
        <f>AB7/AA7</f>
        <v>0.8975</v>
      </c>
      <c r="AD7" s="44" t="s">
        <v>64</v>
      </c>
      <c r="AE7" s="44" t="s">
        <v>63</v>
      </c>
      <c r="AF7" s="109">
        <v>0.55</v>
      </c>
      <c r="AG7" s="45">
        <v>0.36</v>
      </c>
      <c r="AH7" s="106">
        <f>AG7/AF7</f>
        <v>0.6545454545454544</v>
      </c>
      <c r="AI7" s="44" t="s">
        <v>65</v>
      </c>
      <c r="AJ7" s="44" t="s">
        <v>66</v>
      </c>
      <c r="AK7" s="102">
        <v>0.65</v>
      </c>
      <c r="AL7" s="45">
        <v>0.449</v>
      </c>
      <c r="AM7" s="106">
        <f>AL7/AK7</f>
        <v>0.6907692307692308</v>
      </c>
      <c r="AN7" s="41" t="s">
        <v>317</v>
      </c>
      <c r="AO7" s="44" t="s">
        <v>318</v>
      </c>
      <c r="AP7" s="98" t="s">
        <v>55</v>
      </c>
      <c r="AQ7" s="107">
        <v>0.65</v>
      </c>
      <c r="AR7" s="45">
        <v>0.449</v>
      </c>
      <c r="AS7" s="106">
        <f>AR7/AQ7</f>
        <v>0.6907692307692308</v>
      </c>
      <c r="AT7" s="41" t="s">
        <v>317</v>
      </c>
    </row>
    <row r="8" spans="1:46" s="108" customFormat="1" ht="146.25" customHeight="1" thickBot="1">
      <c r="A8" s="97">
        <v>6</v>
      </c>
      <c r="B8" s="42" t="s">
        <v>67</v>
      </c>
      <c r="C8" s="42" t="s">
        <v>68</v>
      </c>
      <c r="D8" s="98" t="s">
        <v>69</v>
      </c>
      <c r="E8" s="99">
        <v>0.06</v>
      </c>
      <c r="F8" s="49" t="s">
        <v>41</v>
      </c>
      <c r="G8" s="110" t="s">
        <v>70</v>
      </c>
      <c r="H8" s="110" t="s">
        <v>71</v>
      </c>
      <c r="I8" s="72" t="s">
        <v>72</v>
      </c>
      <c r="J8" s="49" t="s">
        <v>57</v>
      </c>
      <c r="K8" s="49" t="s">
        <v>73</v>
      </c>
      <c r="L8" s="101">
        <v>0</v>
      </c>
      <c r="M8" s="102">
        <v>0.5</v>
      </c>
      <c r="N8" s="102">
        <v>0</v>
      </c>
      <c r="O8" s="102">
        <v>0.95</v>
      </c>
      <c r="P8" s="111">
        <v>0.95</v>
      </c>
      <c r="Q8" s="103" t="s">
        <v>74</v>
      </c>
      <c r="R8" s="110" t="s">
        <v>75</v>
      </c>
      <c r="S8" s="98" t="s">
        <v>49</v>
      </c>
      <c r="T8" s="112" t="s">
        <v>75</v>
      </c>
      <c r="U8" s="49"/>
      <c r="V8" s="101">
        <v>0</v>
      </c>
      <c r="W8" s="50">
        <v>0</v>
      </c>
      <c r="X8" s="105" t="s">
        <v>51</v>
      </c>
      <c r="Y8" s="105" t="s">
        <v>51</v>
      </c>
      <c r="Z8" s="105" t="s">
        <v>51</v>
      </c>
      <c r="AA8" s="102">
        <v>0.5</v>
      </c>
      <c r="AB8" s="185">
        <v>0.3103</v>
      </c>
      <c r="AC8" s="106">
        <f aca="true" t="shared" si="0" ref="AC8:AC21">AB8/AA8</f>
        <v>0.6206</v>
      </c>
      <c r="AD8" s="44" t="s">
        <v>76</v>
      </c>
      <c r="AE8" s="187" t="s">
        <v>77</v>
      </c>
      <c r="AF8" s="106" t="s">
        <v>51</v>
      </c>
      <c r="AG8" s="106" t="s">
        <v>51</v>
      </c>
      <c r="AH8" s="106" t="s">
        <v>51</v>
      </c>
      <c r="AI8" s="106" t="s">
        <v>51</v>
      </c>
      <c r="AJ8" s="44" t="s">
        <v>75</v>
      </c>
      <c r="AK8" s="102">
        <v>0.95</v>
      </c>
      <c r="AL8" s="45">
        <v>0.96</v>
      </c>
      <c r="AM8" s="106">
        <v>1</v>
      </c>
      <c r="AN8" s="41" t="s">
        <v>78</v>
      </c>
      <c r="AO8" s="44" t="s">
        <v>75</v>
      </c>
      <c r="AP8" s="110" t="s">
        <v>70</v>
      </c>
      <c r="AQ8" s="107">
        <v>0.95</v>
      </c>
      <c r="AR8" s="45">
        <v>0.96</v>
      </c>
      <c r="AS8" s="106">
        <v>1</v>
      </c>
      <c r="AT8" s="41" t="s">
        <v>78</v>
      </c>
    </row>
    <row r="9" spans="1:46" s="108" customFormat="1" ht="118.5" customHeight="1">
      <c r="A9" s="97">
        <v>6</v>
      </c>
      <c r="B9" s="42" t="s">
        <v>67</v>
      </c>
      <c r="C9" s="42" t="s">
        <v>68</v>
      </c>
      <c r="D9" s="98" t="s">
        <v>79</v>
      </c>
      <c r="E9" s="99">
        <v>0.06</v>
      </c>
      <c r="F9" s="49" t="s">
        <v>80</v>
      </c>
      <c r="G9" s="110" t="s">
        <v>81</v>
      </c>
      <c r="H9" s="110" t="s">
        <v>82</v>
      </c>
      <c r="I9" s="72" t="s">
        <v>83</v>
      </c>
      <c r="J9" s="49" t="s">
        <v>57</v>
      </c>
      <c r="K9" s="49" t="s">
        <v>84</v>
      </c>
      <c r="L9" s="101">
        <v>0</v>
      </c>
      <c r="M9" s="102">
        <v>0.05</v>
      </c>
      <c r="N9" s="102">
        <v>0.2</v>
      </c>
      <c r="O9" s="102">
        <v>0.4</v>
      </c>
      <c r="P9" s="104">
        <v>0.4</v>
      </c>
      <c r="Q9" s="103" t="s">
        <v>74</v>
      </c>
      <c r="R9" s="110" t="s">
        <v>75</v>
      </c>
      <c r="S9" s="98" t="s">
        <v>49</v>
      </c>
      <c r="T9" s="112" t="s">
        <v>75</v>
      </c>
      <c r="U9" s="49"/>
      <c r="V9" s="101">
        <v>0</v>
      </c>
      <c r="W9" s="44">
        <v>0</v>
      </c>
      <c r="X9" s="105" t="s">
        <v>51</v>
      </c>
      <c r="Y9" s="105" t="s">
        <v>51</v>
      </c>
      <c r="Z9" s="105" t="s">
        <v>51</v>
      </c>
      <c r="AA9" s="102">
        <v>0.05</v>
      </c>
      <c r="AB9" s="185">
        <v>0.1143</v>
      </c>
      <c r="AC9" s="106">
        <v>1</v>
      </c>
      <c r="AD9" s="44" t="s">
        <v>85</v>
      </c>
      <c r="AE9" s="187" t="s">
        <v>77</v>
      </c>
      <c r="AF9" s="102">
        <v>0.2</v>
      </c>
      <c r="AG9" s="50">
        <v>0.2092</v>
      </c>
      <c r="AH9" s="106">
        <v>1</v>
      </c>
      <c r="AI9" s="44" t="s">
        <v>86</v>
      </c>
      <c r="AJ9" s="44" t="s">
        <v>75</v>
      </c>
      <c r="AK9" s="102">
        <v>0.4</v>
      </c>
      <c r="AL9" s="45">
        <v>0.1812</v>
      </c>
      <c r="AM9" s="106">
        <f aca="true" t="shared" si="1" ref="AM9:AM19">AL9/AK9</f>
        <v>0.45299999999999996</v>
      </c>
      <c r="AN9" s="41" t="s">
        <v>87</v>
      </c>
      <c r="AO9" s="44" t="s">
        <v>75</v>
      </c>
      <c r="AP9" s="110" t="s">
        <v>81</v>
      </c>
      <c r="AQ9" s="107">
        <v>0.4</v>
      </c>
      <c r="AR9" s="45">
        <v>0.1812</v>
      </c>
      <c r="AS9" s="106">
        <f>AR9/AQ9</f>
        <v>0.45299999999999996</v>
      </c>
      <c r="AT9" s="41" t="s">
        <v>87</v>
      </c>
    </row>
    <row r="10" spans="1:46" s="108" customFormat="1" ht="106.5" customHeight="1">
      <c r="A10" s="97">
        <v>6</v>
      </c>
      <c r="B10" s="42" t="s">
        <v>67</v>
      </c>
      <c r="C10" s="42" t="s">
        <v>68</v>
      </c>
      <c r="D10" s="98" t="s">
        <v>88</v>
      </c>
      <c r="E10" s="99">
        <v>0.06</v>
      </c>
      <c r="F10" s="49" t="s">
        <v>80</v>
      </c>
      <c r="G10" s="110" t="s">
        <v>89</v>
      </c>
      <c r="H10" s="110" t="s">
        <v>90</v>
      </c>
      <c r="I10" s="72" t="s">
        <v>91</v>
      </c>
      <c r="J10" s="49" t="s">
        <v>57</v>
      </c>
      <c r="K10" s="49" t="s">
        <v>84</v>
      </c>
      <c r="L10" s="102">
        <v>0.05</v>
      </c>
      <c r="M10" s="102">
        <v>0.2</v>
      </c>
      <c r="N10" s="102">
        <v>0.4</v>
      </c>
      <c r="O10" s="102">
        <v>0.5</v>
      </c>
      <c r="P10" s="104">
        <v>0.5</v>
      </c>
      <c r="Q10" s="103" t="s">
        <v>74</v>
      </c>
      <c r="R10" s="110" t="s">
        <v>75</v>
      </c>
      <c r="S10" s="98" t="s">
        <v>49</v>
      </c>
      <c r="T10" s="112" t="s">
        <v>75</v>
      </c>
      <c r="U10" s="49"/>
      <c r="V10" s="102">
        <v>0.05</v>
      </c>
      <c r="W10" s="45">
        <v>0.0448</v>
      </c>
      <c r="X10" s="156">
        <f>W10/V10</f>
        <v>0.8959999999999999</v>
      </c>
      <c r="Y10" s="46" t="s">
        <v>92</v>
      </c>
      <c r="Z10" s="46" t="s">
        <v>75</v>
      </c>
      <c r="AA10" s="102">
        <v>0.2</v>
      </c>
      <c r="AB10" s="185">
        <v>0.2693</v>
      </c>
      <c r="AC10" s="106">
        <v>1</v>
      </c>
      <c r="AD10" s="44" t="s">
        <v>93</v>
      </c>
      <c r="AE10" s="187" t="s">
        <v>77</v>
      </c>
      <c r="AF10" s="102">
        <v>0.4</v>
      </c>
      <c r="AG10" s="50">
        <v>0.497</v>
      </c>
      <c r="AH10" s="106">
        <v>1</v>
      </c>
      <c r="AI10" s="44" t="s">
        <v>94</v>
      </c>
      <c r="AJ10" s="44" t="s">
        <v>75</v>
      </c>
      <c r="AK10" s="102">
        <v>0.5</v>
      </c>
      <c r="AL10" s="45">
        <v>0.7415</v>
      </c>
      <c r="AM10" s="106">
        <v>1</v>
      </c>
      <c r="AN10" s="41" t="s">
        <v>95</v>
      </c>
      <c r="AO10" s="44" t="s">
        <v>75</v>
      </c>
      <c r="AP10" s="110" t="s">
        <v>89</v>
      </c>
      <c r="AQ10" s="107">
        <v>0.5</v>
      </c>
      <c r="AR10" s="45">
        <v>0.7415</v>
      </c>
      <c r="AS10" s="106">
        <v>1</v>
      </c>
      <c r="AT10" s="41" t="s">
        <v>95</v>
      </c>
    </row>
    <row r="11" spans="1:46" s="108" customFormat="1" ht="109.5" customHeight="1">
      <c r="A11" s="97">
        <v>6</v>
      </c>
      <c r="B11" s="42" t="s">
        <v>67</v>
      </c>
      <c r="C11" s="42" t="s">
        <v>68</v>
      </c>
      <c r="D11" s="98" t="s">
        <v>96</v>
      </c>
      <c r="E11" s="99">
        <v>0.06</v>
      </c>
      <c r="F11" s="49" t="s">
        <v>80</v>
      </c>
      <c r="G11" s="110" t="s">
        <v>97</v>
      </c>
      <c r="H11" s="110" t="s">
        <v>98</v>
      </c>
      <c r="I11" s="72" t="s">
        <v>99</v>
      </c>
      <c r="J11" s="49" t="s">
        <v>57</v>
      </c>
      <c r="K11" s="49" t="s">
        <v>84</v>
      </c>
      <c r="L11" s="102">
        <v>0.1</v>
      </c>
      <c r="M11" s="102">
        <v>0.2</v>
      </c>
      <c r="N11" s="102">
        <v>0.4</v>
      </c>
      <c r="O11" s="102">
        <v>0.5</v>
      </c>
      <c r="P11" s="104">
        <f>+O11</f>
        <v>0.5</v>
      </c>
      <c r="Q11" s="103" t="s">
        <v>74</v>
      </c>
      <c r="R11" s="110" t="s">
        <v>75</v>
      </c>
      <c r="S11" s="98" t="s">
        <v>49</v>
      </c>
      <c r="T11" s="112" t="s">
        <v>75</v>
      </c>
      <c r="U11" s="49"/>
      <c r="V11" s="102">
        <v>0.1</v>
      </c>
      <c r="W11" s="50">
        <v>0.0814</v>
      </c>
      <c r="X11" s="157">
        <f>W11/V11</f>
        <v>0.814</v>
      </c>
      <c r="Y11" s="46" t="s">
        <v>100</v>
      </c>
      <c r="Z11" s="46" t="s">
        <v>75</v>
      </c>
      <c r="AA11" s="102">
        <v>0.2</v>
      </c>
      <c r="AB11" s="185">
        <v>0.3198</v>
      </c>
      <c r="AC11" s="106">
        <v>1</v>
      </c>
      <c r="AD11" s="44" t="s">
        <v>101</v>
      </c>
      <c r="AE11" s="187" t="s">
        <v>77</v>
      </c>
      <c r="AF11" s="102">
        <v>0.4</v>
      </c>
      <c r="AG11" s="50">
        <v>0.6176</v>
      </c>
      <c r="AH11" s="106">
        <v>1</v>
      </c>
      <c r="AI11" s="44" t="s">
        <v>102</v>
      </c>
      <c r="AJ11" s="44" t="s">
        <v>75</v>
      </c>
      <c r="AK11" s="102">
        <v>0.5</v>
      </c>
      <c r="AL11" s="45">
        <v>0.81</v>
      </c>
      <c r="AM11" s="106">
        <v>1</v>
      </c>
      <c r="AN11" s="41" t="s">
        <v>103</v>
      </c>
      <c r="AO11" s="44" t="s">
        <v>75</v>
      </c>
      <c r="AP11" s="110" t="s">
        <v>97</v>
      </c>
      <c r="AQ11" s="107">
        <v>0.5</v>
      </c>
      <c r="AR11" s="45">
        <v>0.81</v>
      </c>
      <c r="AS11" s="106">
        <v>1</v>
      </c>
      <c r="AT11" s="41" t="s">
        <v>103</v>
      </c>
    </row>
    <row r="12" spans="1:46" s="121" customFormat="1" ht="75" customHeight="1">
      <c r="A12" s="113">
        <v>1</v>
      </c>
      <c r="B12" s="64" t="s">
        <v>104</v>
      </c>
      <c r="C12" s="64" t="s">
        <v>105</v>
      </c>
      <c r="D12" s="114" t="s">
        <v>106</v>
      </c>
      <c r="E12" s="115">
        <v>0.06</v>
      </c>
      <c r="F12" s="116" t="s">
        <v>80</v>
      </c>
      <c r="G12" s="117" t="s">
        <v>107</v>
      </c>
      <c r="H12" s="117" t="s">
        <v>108</v>
      </c>
      <c r="I12" s="118">
        <v>8430</v>
      </c>
      <c r="J12" s="119" t="s">
        <v>45</v>
      </c>
      <c r="K12" s="119" t="s">
        <v>109</v>
      </c>
      <c r="L12" s="65"/>
      <c r="M12" s="65">
        <v>0.3</v>
      </c>
      <c r="N12" s="65"/>
      <c r="O12" s="65">
        <v>0.3</v>
      </c>
      <c r="P12" s="65">
        <v>0.6</v>
      </c>
      <c r="Q12" s="66" t="s">
        <v>47</v>
      </c>
      <c r="R12" s="65" t="s">
        <v>110</v>
      </c>
      <c r="S12" s="66" t="s">
        <v>111</v>
      </c>
      <c r="T12" s="66" t="s">
        <v>110</v>
      </c>
      <c r="U12" s="66"/>
      <c r="V12" s="65"/>
      <c r="W12" s="67"/>
      <c r="X12" s="105" t="s">
        <v>51</v>
      </c>
      <c r="Y12" s="68"/>
      <c r="Z12" s="68"/>
      <c r="AA12" s="65">
        <v>0.3</v>
      </c>
      <c r="AB12" s="55">
        <v>0.58</v>
      </c>
      <c r="AC12" s="106">
        <v>1</v>
      </c>
      <c r="AD12" s="53" t="s">
        <v>112</v>
      </c>
      <c r="AE12" s="186" t="s">
        <v>113</v>
      </c>
      <c r="AF12" s="65"/>
      <c r="AG12" s="67"/>
      <c r="AH12" s="106" t="s">
        <v>51</v>
      </c>
      <c r="AI12" s="67"/>
      <c r="AJ12" s="67"/>
      <c r="AK12" s="65">
        <v>0.3</v>
      </c>
      <c r="AL12" s="69">
        <v>0.34</v>
      </c>
      <c r="AM12" s="106">
        <v>1</v>
      </c>
      <c r="AN12" s="199" t="s">
        <v>114</v>
      </c>
      <c r="AO12" s="70" t="s">
        <v>115</v>
      </c>
      <c r="AP12" s="117" t="s">
        <v>107</v>
      </c>
      <c r="AQ12" s="120">
        <v>0.6</v>
      </c>
      <c r="AR12" s="69">
        <v>0.34</v>
      </c>
      <c r="AS12" s="106">
        <f>AR12/AQ12</f>
        <v>0.5666666666666668</v>
      </c>
      <c r="AT12" s="199" t="s">
        <v>114</v>
      </c>
    </row>
    <row r="13" spans="1:46" s="121" customFormat="1" ht="75" customHeight="1">
      <c r="A13" s="113">
        <v>1</v>
      </c>
      <c r="B13" s="64" t="s">
        <v>104</v>
      </c>
      <c r="C13" s="64" t="s">
        <v>105</v>
      </c>
      <c r="D13" s="114" t="s">
        <v>116</v>
      </c>
      <c r="E13" s="115">
        <v>0.07</v>
      </c>
      <c r="F13" s="116" t="s">
        <v>80</v>
      </c>
      <c r="G13" s="117" t="s">
        <v>107</v>
      </c>
      <c r="H13" s="117" t="s">
        <v>117</v>
      </c>
      <c r="I13" s="118">
        <v>2024</v>
      </c>
      <c r="J13" s="119" t="s">
        <v>45</v>
      </c>
      <c r="K13" s="119" t="s">
        <v>109</v>
      </c>
      <c r="L13" s="65"/>
      <c r="M13" s="65">
        <v>0.3</v>
      </c>
      <c r="N13" s="65"/>
      <c r="O13" s="65">
        <v>0.3</v>
      </c>
      <c r="P13" s="65">
        <v>0.6</v>
      </c>
      <c r="Q13" s="66" t="s">
        <v>47</v>
      </c>
      <c r="R13" s="65" t="s">
        <v>110</v>
      </c>
      <c r="S13" s="66" t="s">
        <v>111</v>
      </c>
      <c r="T13" s="66" t="s">
        <v>118</v>
      </c>
      <c r="U13" s="66"/>
      <c r="V13" s="65"/>
      <c r="W13" s="67"/>
      <c r="X13" s="105" t="s">
        <v>51</v>
      </c>
      <c r="Y13" s="68"/>
      <c r="Z13" s="68"/>
      <c r="AA13" s="65">
        <v>0.3</v>
      </c>
      <c r="AB13" s="55">
        <v>0.33</v>
      </c>
      <c r="AC13" s="106">
        <v>1</v>
      </c>
      <c r="AD13" s="53" t="s">
        <v>119</v>
      </c>
      <c r="AE13" s="67" t="s">
        <v>113</v>
      </c>
      <c r="AF13" s="65"/>
      <c r="AG13" s="67"/>
      <c r="AH13" s="106" t="s">
        <v>51</v>
      </c>
      <c r="AI13" s="67"/>
      <c r="AJ13" s="67"/>
      <c r="AK13" s="65">
        <v>0.3</v>
      </c>
      <c r="AL13" s="69">
        <v>0.75</v>
      </c>
      <c r="AM13" s="106">
        <v>1</v>
      </c>
      <c r="AN13" s="199" t="s">
        <v>120</v>
      </c>
      <c r="AO13" s="70" t="s">
        <v>115</v>
      </c>
      <c r="AP13" s="117" t="s">
        <v>107</v>
      </c>
      <c r="AQ13" s="120">
        <v>0.6</v>
      </c>
      <c r="AR13" s="69">
        <v>0.75</v>
      </c>
      <c r="AS13" s="106">
        <v>1</v>
      </c>
      <c r="AT13" s="199" t="s">
        <v>120</v>
      </c>
    </row>
    <row r="14" spans="1:46" s="108" customFormat="1" ht="273" customHeight="1">
      <c r="A14" s="97">
        <v>1</v>
      </c>
      <c r="B14" s="42" t="s">
        <v>104</v>
      </c>
      <c r="C14" s="42" t="s">
        <v>105</v>
      </c>
      <c r="D14" s="122" t="s">
        <v>121</v>
      </c>
      <c r="E14" s="99">
        <v>0.06</v>
      </c>
      <c r="F14" s="123" t="s">
        <v>80</v>
      </c>
      <c r="G14" s="110" t="s">
        <v>122</v>
      </c>
      <c r="H14" s="110" t="s">
        <v>123</v>
      </c>
      <c r="I14" s="103">
        <v>40</v>
      </c>
      <c r="J14" s="123" t="s">
        <v>45</v>
      </c>
      <c r="K14" s="123" t="s">
        <v>124</v>
      </c>
      <c r="L14" s="63">
        <v>8</v>
      </c>
      <c r="M14" s="63">
        <v>11</v>
      </c>
      <c r="N14" s="63">
        <v>11</v>
      </c>
      <c r="O14" s="63">
        <v>12</v>
      </c>
      <c r="P14" s="61">
        <v>42</v>
      </c>
      <c r="Q14" s="49" t="s">
        <v>47</v>
      </c>
      <c r="R14" s="112" t="s">
        <v>125</v>
      </c>
      <c r="S14" s="49" t="s">
        <v>111</v>
      </c>
      <c r="T14" s="123" t="s">
        <v>126</v>
      </c>
      <c r="U14" s="49"/>
      <c r="V14" s="63">
        <v>8</v>
      </c>
      <c r="W14" s="53">
        <v>8</v>
      </c>
      <c r="X14" s="106">
        <f>W14/V14</f>
        <v>1</v>
      </c>
      <c r="Y14" s="54" t="s">
        <v>127</v>
      </c>
      <c r="Z14" s="54" t="s">
        <v>128</v>
      </c>
      <c r="AA14" s="63">
        <v>11</v>
      </c>
      <c r="AB14" s="63">
        <v>11</v>
      </c>
      <c r="AC14" s="106">
        <f t="shared" si="0"/>
        <v>1</v>
      </c>
      <c r="AD14" s="53" t="s">
        <v>129</v>
      </c>
      <c r="AE14" s="53" t="s">
        <v>130</v>
      </c>
      <c r="AF14" s="63">
        <v>11</v>
      </c>
      <c r="AG14" s="53">
        <v>11</v>
      </c>
      <c r="AH14" s="106">
        <f>AG14/AF14</f>
        <v>1</v>
      </c>
      <c r="AI14" s="53" t="s">
        <v>131</v>
      </c>
      <c r="AJ14" s="53"/>
      <c r="AK14" s="63">
        <v>12</v>
      </c>
      <c r="AL14" s="200">
        <v>12</v>
      </c>
      <c r="AM14" s="106">
        <f t="shared" si="1"/>
        <v>1</v>
      </c>
      <c r="AN14" s="43" t="s">
        <v>132</v>
      </c>
      <c r="AO14" s="57"/>
      <c r="AP14" s="110" t="s">
        <v>122</v>
      </c>
      <c r="AQ14" s="124">
        <v>42</v>
      </c>
      <c r="AR14" s="201">
        <f>SUM(AL14,AG14,AB14,W14)</f>
        <v>42</v>
      </c>
      <c r="AS14" s="48">
        <f aca="true" t="shared" si="2" ref="AS14:AS19">AR14/AQ14</f>
        <v>1</v>
      </c>
      <c r="AT14" s="202" t="s">
        <v>133</v>
      </c>
    </row>
    <row r="15" spans="1:46" s="108" customFormat="1" ht="207.75" customHeight="1">
      <c r="A15" s="97">
        <v>1</v>
      </c>
      <c r="B15" s="42" t="s">
        <v>104</v>
      </c>
      <c r="C15" s="42" t="s">
        <v>105</v>
      </c>
      <c r="D15" s="122" t="s">
        <v>134</v>
      </c>
      <c r="E15" s="125">
        <v>0.06</v>
      </c>
      <c r="F15" s="123" t="s">
        <v>80</v>
      </c>
      <c r="G15" s="110" t="s">
        <v>135</v>
      </c>
      <c r="H15" s="110" t="s">
        <v>136</v>
      </c>
      <c r="I15" s="103">
        <v>24</v>
      </c>
      <c r="J15" s="112" t="s">
        <v>45</v>
      </c>
      <c r="K15" s="123" t="s">
        <v>137</v>
      </c>
      <c r="L15" s="62">
        <v>6</v>
      </c>
      <c r="M15" s="62">
        <v>6</v>
      </c>
      <c r="N15" s="62">
        <v>6</v>
      </c>
      <c r="O15" s="62">
        <v>6</v>
      </c>
      <c r="P15" s="61">
        <v>24</v>
      </c>
      <c r="Q15" s="49" t="s">
        <v>47</v>
      </c>
      <c r="R15" s="112" t="s">
        <v>125</v>
      </c>
      <c r="S15" s="49" t="s">
        <v>111</v>
      </c>
      <c r="T15" s="123" t="s">
        <v>138</v>
      </c>
      <c r="U15" s="49"/>
      <c r="V15" s="62">
        <v>6</v>
      </c>
      <c r="W15" s="53">
        <v>6</v>
      </c>
      <c r="X15" s="106">
        <f>W15/V15</f>
        <v>1</v>
      </c>
      <c r="Y15" s="54" t="s">
        <v>139</v>
      </c>
      <c r="Z15" s="54" t="s">
        <v>140</v>
      </c>
      <c r="AA15" s="62">
        <v>6</v>
      </c>
      <c r="AB15" s="63">
        <v>6</v>
      </c>
      <c r="AC15" s="106">
        <f t="shared" si="0"/>
        <v>1</v>
      </c>
      <c r="AD15" s="53" t="s">
        <v>141</v>
      </c>
      <c r="AE15" s="53" t="s">
        <v>142</v>
      </c>
      <c r="AF15" s="62">
        <v>6</v>
      </c>
      <c r="AG15" s="53">
        <v>8</v>
      </c>
      <c r="AH15" s="106">
        <v>1</v>
      </c>
      <c r="AI15" s="53" t="s">
        <v>143</v>
      </c>
      <c r="AJ15" s="53"/>
      <c r="AK15" s="62">
        <v>6</v>
      </c>
      <c r="AL15" s="200">
        <v>6</v>
      </c>
      <c r="AM15" s="106">
        <f t="shared" si="1"/>
        <v>1</v>
      </c>
      <c r="AN15" s="43" t="s">
        <v>144</v>
      </c>
      <c r="AO15" s="57"/>
      <c r="AP15" s="110" t="s">
        <v>135</v>
      </c>
      <c r="AQ15" s="124">
        <v>24</v>
      </c>
      <c r="AR15" s="201">
        <f>SUM(AL15,AG15,AB15,W15)</f>
        <v>26</v>
      </c>
      <c r="AS15" s="48">
        <f t="shared" si="2"/>
        <v>1.0833333333333333</v>
      </c>
      <c r="AT15" s="202" t="s">
        <v>145</v>
      </c>
    </row>
    <row r="16" spans="1:46" s="108" customFormat="1" ht="223.5" customHeight="1">
      <c r="A16" s="97">
        <v>1</v>
      </c>
      <c r="B16" s="42" t="s">
        <v>104</v>
      </c>
      <c r="C16" s="42" t="s">
        <v>105</v>
      </c>
      <c r="D16" s="122" t="s">
        <v>146</v>
      </c>
      <c r="E16" s="125">
        <v>0.06</v>
      </c>
      <c r="F16" s="123" t="s">
        <v>80</v>
      </c>
      <c r="G16" s="114" t="s">
        <v>147</v>
      </c>
      <c r="H16" s="110" t="s">
        <v>148</v>
      </c>
      <c r="I16" s="49">
        <v>24</v>
      </c>
      <c r="J16" s="49" t="s">
        <v>45</v>
      </c>
      <c r="K16" s="49" t="s">
        <v>149</v>
      </c>
      <c r="L16" s="62">
        <v>6</v>
      </c>
      <c r="M16" s="62">
        <v>6</v>
      </c>
      <c r="N16" s="62">
        <v>6</v>
      </c>
      <c r="O16" s="62">
        <v>6</v>
      </c>
      <c r="P16" s="61">
        <v>24</v>
      </c>
      <c r="Q16" s="49" t="s">
        <v>47</v>
      </c>
      <c r="R16" s="112" t="s">
        <v>125</v>
      </c>
      <c r="S16" s="49" t="s">
        <v>111</v>
      </c>
      <c r="T16" s="123" t="s">
        <v>150</v>
      </c>
      <c r="U16" s="49"/>
      <c r="V16" s="62">
        <v>6</v>
      </c>
      <c r="W16" s="53">
        <v>6</v>
      </c>
      <c r="X16" s="106">
        <f>W16/V16</f>
        <v>1</v>
      </c>
      <c r="Y16" s="54" t="s">
        <v>151</v>
      </c>
      <c r="Z16" s="54" t="s">
        <v>152</v>
      </c>
      <c r="AA16" s="62">
        <v>6</v>
      </c>
      <c r="AB16" s="63">
        <v>6</v>
      </c>
      <c r="AC16" s="106">
        <f t="shared" si="0"/>
        <v>1</v>
      </c>
      <c r="AD16" s="53" t="s">
        <v>153</v>
      </c>
      <c r="AE16" s="53" t="s">
        <v>150</v>
      </c>
      <c r="AF16" s="62">
        <v>6</v>
      </c>
      <c r="AG16" s="53">
        <v>6</v>
      </c>
      <c r="AH16" s="106">
        <f>AG16/AF16</f>
        <v>1</v>
      </c>
      <c r="AI16" s="53" t="s">
        <v>154</v>
      </c>
      <c r="AJ16" s="53"/>
      <c r="AK16" s="62">
        <v>6</v>
      </c>
      <c r="AL16" s="200">
        <v>6</v>
      </c>
      <c r="AM16" s="106">
        <f t="shared" si="1"/>
        <v>1</v>
      </c>
      <c r="AN16" s="43" t="s">
        <v>155</v>
      </c>
      <c r="AO16" s="57"/>
      <c r="AP16" s="114" t="s">
        <v>147</v>
      </c>
      <c r="AQ16" s="124">
        <v>24</v>
      </c>
      <c r="AR16" s="201">
        <f>SUM(AL16,AG16,AB16,W16)</f>
        <v>24</v>
      </c>
      <c r="AS16" s="48">
        <f t="shared" si="2"/>
        <v>1</v>
      </c>
      <c r="AT16" s="202" t="s">
        <v>156</v>
      </c>
    </row>
    <row r="17" spans="1:46" s="108" customFormat="1" ht="401.25" customHeight="1">
      <c r="A17" s="97">
        <v>7</v>
      </c>
      <c r="B17" s="42" t="s">
        <v>157</v>
      </c>
      <c r="C17" s="42" t="s">
        <v>158</v>
      </c>
      <c r="D17" s="122" t="s">
        <v>159</v>
      </c>
      <c r="E17" s="125">
        <v>0.07</v>
      </c>
      <c r="F17" s="112" t="s">
        <v>80</v>
      </c>
      <c r="G17" s="126" t="s">
        <v>160</v>
      </c>
      <c r="H17" s="126" t="s">
        <v>161</v>
      </c>
      <c r="I17" s="52">
        <v>0.81</v>
      </c>
      <c r="J17" s="49" t="s">
        <v>57</v>
      </c>
      <c r="K17" s="112" t="s">
        <v>162</v>
      </c>
      <c r="L17" s="60">
        <v>1</v>
      </c>
      <c r="M17" s="60">
        <v>1</v>
      </c>
      <c r="N17" s="60">
        <v>1</v>
      </c>
      <c r="O17" s="52">
        <v>1</v>
      </c>
      <c r="P17" s="104">
        <f>+O17</f>
        <v>1</v>
      </c>
      <c r="Q17" s="49" t="s">
        <v>47</v>
      </c>
      <c r="R17" s="112" t="s">
        <v>163</v>
      </c>
      <c r="S17" s="49" t="s">
        <v>111</v>
      </c>
      <c r="T17" s="112" t="s">
        <v>164</v>
      </c>
      <c r="U17" s="49"/>
      <c r="V17" s="52">
        <v>1</v>
      </c>
      <c r="W17" s="56">
        <v>0.59</v>
      </c>
      <c r="X17" s="156">
        <f>W17/V17</f>
        <v>0.59</v>
      </c>
      <c r="Y17" s="54" t="s">
        <v>165</v>
      </c>
      <c r="Z17" s="54" t="s">
        <v>166</v>
      </c>
      <c r="AA17" s="52">
        <v>1</v>
      </c>
      <c r="AB17" s="55">
        <v>0.78</v>
      </c>
      <c r="AC17" s="106">
        <f t="shared" si="0"/>
        <v>0.78</v>
      </c>
      <c r="AD17" s="53" t="s">
        <v>167</v>
      </c>
      <c r="AE17" s="53" t="s">
        <v>168</v>
      </c>
      <c r="AF17" s="60">
        <v>1</v>
      </c>
      <c r="AG17" s="56">
        <v>0.87</v>
      </c>
      <c r="AH17" s="106">
        <f>AG17/AF17</f>
        <v>0.87</v>
      </c>
      <c r="AI17" s="53" t="s">
        <v>169</v>
      </c>
      <c r="AJ17" s="53" t="s">
        <v>170</v>
      </c>
      <c r="AK17" s="52">
        <v>1</v>
      </c>
      <c r="AL17" s="56">
        <v>0.8333</v>
      </c>
      <c r="AM17" s="106">
        <f t="shared" si="1"/>
        <v>0.8333</v>
      </c>
      <c r="AN17" s="43" t="s">
        <v>171</v>
      </c>
      <c r="AO17" s="57" t="s">
        <v>170</v>
      </c>
      <c r="AP17" s="126" t="s">
        <v>160</v>
      </c>
      <c r="AQ17" s="127">
        <v>1</v>
      </c>
      <c r="AR17" s="56">
        <v>0.8333</v>
      </c>
      <c r="AS17" s="106">
        <f t="shared" si="2"/>
        <v>0.8333</v>
      </c>
      <c r="AT17" s="43" t="s">
        <v>171</v>
      </c>
    </row>
    <row r="18" spans="1:46" s="176" customFormat="1" ht="75" customHeight="1">
      <c r="A18" s="159">
        <v>6</v>
      </c>
      <c r="B18" s="160" t="s">
        <v>67</v>
      </c>
      <c r="C18" s="160" t="s">
        <v>172</v>
      </c>
      <c r="D18" s="161" t="s">
        <v>173</v>
      </c>
      <c r="E18" s="162">
        <v>0.04</v>
      </c>
      <c r="F18" s="163" t="s">
        <v>174</v>
      </c>
      <c r="G18" s="164" t="s">
        <v>175</v>
      </c>
      <c r="H18" s="164" t="s">
        <v>176</v>
      </c>
      <c r="I18" s="163">
        <v>1</v>
      </c>
      <c r="J18" s="163" t="s">
        <v>45</v>
      </c>
      <c r="K18" s="164" t="s">
        <v>177</v>
      </c>
      <c r="L18" s="163">
        <v>0</v>
      </c>
      <c r="M18" s="163">
        <v>0</v>
      </c>
      <c r="N18" s="163">
        <v>0</v>
      </c>
      <c r="O18" s="163">
        <v>1</v>
      </c>
      <c r="P18" s="159">
        <f>+SUM(L18:O18)</f>
        <v>1</v>
      </c>
      <c r="Q18" s="165" t="s">
        <v>47</v>
      </c>
      <c r="R18" s="165" t="s">
        <v>178</v>
      </c>
      <c r="S18" s="165" t="s">
        <v>179</v>
      </c>
      <c r="T18" s="166" t="s">
        <v>180</v>
      </c>
      <c r="U18" s="165"/>
      <c r="V18" s="163">
        <v>0</v>
      </c>
      <c r="W18" s="167">
        <v>0</v>
      </c>
      <c r="X18" s="168" t="s">
        <v>51</v>
      </c>
      <c r="Y18" s="168" t="s">
        <v>51</v>
      </c>
      <c r="Z18" s="168" t="s">
        <v>51</v>
      </c>
      <c r="AA18" s="171" t="s">
        <v>51</v>
      </c>
      <c r="AB18" s="171" t="s">
        <v>51</v>
      </c>
      <c r="AC18" s="171" t="s">
        <v>51</v>
      </c>
      <c r="AD18" s="171" t="s">
        <v>51</v>
      </c>
      <c r="AE18" s="171" t="s">
        <v>51</v>
      </c>
      <c r="AF18" s="163" t="s">
        <v>181</v>
      </c>
      <c r="AG18" s="163" t="s">
        <v>181</v>
      </c>
      <c r="AH18" s="163" t="s">
        <v>181</v>
      </c>
      <c r="AI18" s="167" t="s">
        <v>182</v>
      </c>
      <c r="AJ18" s="167"/>
      <c r="AK18" s="163">
        <v>1</v>
      </c>
      <c r="AL18" s="203">
        <v>1</v>
      </c>
      <c r="AM18" s="171">
        <v>1</v>
      </c>
      <c r="AN18" s="43" t="s">
        <v>183</v>
      </c>
      <c r="AO18" s="173" t="s">
        <v>184</v>
      </c>
      <c r="AP18" s="164" t="s">
        <v>175</v>
      </c>
      <c r="AQ18" s="204">
        <v>1</v>
      </c>
      <c r="AR18" s="205">
        <v>1</v>
      </c>
      <c r="AS18" s="175">
        <f t="shared" si="2"/>
        <v>1</v>
      </c>
      <c r="AT18" s="43" t="s">
        <v>183</v>
      </c>
    </row>
    <row r="19" spans="1:46" s="176" customFormat="1" ht="318" customHeight="1">
      <c r="A19" s="159">
        <v>6</v>
      </c>
      <c r="B19" s="160" t="s">
        <v>67</v>
      </c>
      <c r="C19" s="160" t="s">
        <v>172</v>
      </c>
      <c r="D19" s="161" t="s">
        <v>185</v>
      </c>
      <c r="E19" s="162">
        <v>0.04</v>
      </c>
      <c r="F19" s="163" t="s">
        <v>174</v>
      </c>
      <c r="G19" s="164" t="s">
        <v>186</v>
      </c>
      <c r="H19" s="164" t="s">
        <v>187</v>
      </c>
      <c r="I19" s="163" t="s">
        <v>188</v>
      </c>
      <c r="J19" s="163" t="s">
        <v>189</v>
      </c>
      <c r="K19" s="164" t="s">
        <v>190</v>
      </c>
      <c r="L19" s="177">
        <v>1</v>
      </c>
      <c r="M19" s="177">
        <v>1</v>
      </c>
      <c r="N19" s="177">
        <v>1</v>
      </c>
      <c r="O19" s="177">
        <v>1</v>
      </c>
      <c r="P19" s="178">
        <v>1</v>
      </c>
      <c r="Q19" s="165" t="s">
        <v>47</v>
      </c>
      <c r="R19" s="165" t="s">
        <v>191</v>
      </c>
      <c r="S19" s="165" t="s">
        <v>179</v>
      </c>
      <c r="T19" s="165" t="s">
        <v>192</v>
      </c>
      <c r="U19" s="165"/>
      <c r="V19" s="177">
        <v>1</v>
      </c>
      <c r="W19" s="172">
        <v>0.4</v>
      </c>
      <c r="X19" s="179">
        <f>W19/V19</f>
        <v>0.4</v>
      </c>
      <c r="Y19" s="169" t="s">
        <v>193</v>
      </c>
      <c r="Z19" s="169" t="s">
        <v>194</v>
      </c>
      <c r="AA19" s="177">
        <v>1</v>
      </c>
      <c r="AB19" s="170">
        <v>0.71</v>
      </c>
      <c r="AC19" s="171">
        <f t="shared" si="0"/>
        <v>0.71</v>
      </c>
      <c r="AD19" s="167" t="s">
        <v>195</v>
      </c>
      <c r="AE19" s="167" t="s">
        <v>192</v>
      </c>
      <c r="AF19" s="177">
        <v>1</v>
      </c>
      <c r="AG19" s="172">
        <v>0.75</v>
      </c>
      <c r="AH19" s="171">
        <f>AG19/AF19</f>
        <v>0.75</v>
      </c>
      <c r="AI19" s="167" t="s">
        <v>196</v>
      </c>
      <c r="AJ19" s="167" t="s">
        <v>197</v>
      </c>
      <c r="AK19" s="177">
        <v>1</v>
      </c>
      <c r="AL19" s="172">
        <v>0.69</v>
      </c>
      <c r="AM19" s="171">
        <f t="shared" si="1"/>
        <v>0.69</v>
      </c>
      <c r="AN19" s="43" t="s">
        <v>198</v>
      </c>
      <c r="AO19" s="173" t="s">
        <v>199</v>
      </c>
      <c r="AP19" s="164" t="s">
        <v>186</v>
      </c>
      <c r="AQ19" s="174">
        <v>1</v>
      </c>
      <c r="AR19" s="172">
        <v>0.9</v>
      </c>
      <c r="AS19" s="171">
        <f t="shared" si="2"/>
        <v>0.9</v>
      </c>
      <c r="AT19" s="43" t="s">
        <v>198</v>
      </c>
    </row>
    <row r="20" spans="1:46" s="176" customFormat="1" ht="308.25" customHeight="1">
      <c r="A20" s="159">
        <v>6</v>
      </c>
      <c r="B20" s="160" t="s">
        <v>67</v>
      </c>
      <c r="C20" s="160" t="s">
        <v>172</v>
      </c>
      <c r="D20" s="161" t="s">
        <v>200</v>
      </c>
      <c r="E20" s="162">
        <v>0.04</v>
      </c>
      <c r="F20" s="163" t="s">
        <v>174</v>
      </c>
      <c r="G20" s="161" t="s">
        <v>201</v>
      </c>
      <c r="H20" s="161" t="s">
        <v>202</v>
      </c>
      <c r="I20" s="163">
        <v>159</v>
      </c>
      <c r="J20" s="163" t="s">
        <v>203</v>
      </c>
      <c r="K20" s="161" t="s">
        <v>204</v>
      </c>
      <c r="L20" s="177">
        <v>0</v>
      </c>
      <c r="M20" s="177">
        <v>0</v>
      </c>
      <c r="N20" s="177">
        <v>0</v>
      </c>
      <c r="O20" s="177">
        <v>1</v>
      </c>
      <c r="P20" s="180">
        <v>1</v>
      </c>
      <c r="Q20" s="165" t="s">
        <v>47</v>
      </c>
      <c r="R20" s="165" t="s">
        <v>205</v>
      </c>
      <c r="S20" s="165" t="s">
        <v>179</v>
      </c>
      <c r="T20" s="165" t="s">
        <v>206</v>
      </c>
      <c r="U20" s="165"/>
      <c r="V20" s="177" t="s">
        <v>51</v>
      </c>
      <c r="W20" s="177" t="s">
        <v>51</v>
      </c>
      <c r="X20" s="177" t="s">
        <v>51</v>
      </c>
      <c r="Y20" s="169" t="s">
        <v>207</v>
      </c>
      <c r="Z20" s="169" t="s">
        <v>208</v>
      </c>
      <c r="AA20" s="177" t="s">
        <v>51</v>
      </c>
      <c r="AB20" s="177" t="s">
        <v>51</v>
      </c>
      <c r="AC20" s="171">
        <v>1</v>
      </c>
      <c r="AD20" s="167" t="s">
        <v>209</v>
      </c>
      <c r="AE20" s="167" t="s">
        <v>210</v>
      </c>
      <c r="AF20" s="177">
        <v>0</v>
      </c>
      <c r="AG20" s="171" t="s">
        <v>51</v>
      </c>
      <c r="AH20" s="171" t="s">
        <v>51</v>
      </c>
      <c r="AI20" s="167" t="s">
        <v>211</v>
      </c>
      <c r="AJ20" s="167" t="s">
        <v>212</v>
      </c>
      <c r="AK20" s="177">
        <v>1</v>
      </c>
      <c r="AL20" s="172">
        <v>0.96</v>
      </c>
      <c r="AM20" s="171">
        <f>AL20/AK20</f>
        <v>0.96</v>
      </c>
      <c r="AN20" s="43" t="s">
        <v>213</v>
      </c>
      <c r="AO20" s="173" t="s">
        <v>212</v>
      </c>
      <c r="AP20" s="161" t="s">
        <v>201</v>
      </c>
      <c r="AQ20" s="174">
        <v>1</v>
      </c>
      <c r="AR20" s="172">
        <v>0.96</v>
      </c>
      <c r="AS20" s="171">
        <f>AR20/AQ20</f>
        <v>0.96</v>
      </c>
      <c r="AT20" s="43" t="s">
        <v>213</v>
      </c>
    </row>
    <row r="21" spans="1:46" s="176" customFormat="1" ht="279" customHeight="1">
      <c r="A21" s="159">
        <v>6</v>
      </c>
      <c r="B21" s="160" t="s">
        <v>67</v>
      </c>
      <c r="C21" s="160" t="s">
        <v>172</v>
      </c>
      <c r="D21" s="181" t="s">
        <v>214</v>
      </c>
      <c r="E21" s="162">
        <v>0.04</v>
      </c>
      <c r="F21" s="165" t="s">
        <v>174</v>
      </c>
      <c r="G21" s="182" t="s">
        <v>215</v>
      </c>
      <c r="H21" s="181" t="s">
        <v>216</v>
      </c>
      <c r="I21" s="165" t="s">
        <v>188</v>
      </c>
      <c r="J21" s="165" t="s">
        <v>189</v>
      </c>
      <c r="K21" s="165" t="s">
        <v>217</v>
      </c>
      <c r="L21" s="183">
        <v>0</v>
      </c>
      <c r="M21" s="183">
        <v>0.7</v>
      </c>
      <c r="N21" s="183">
        <v>0</v>
      </c>
      <c r="O21" s="183">
        <v>0.7</v>
      </c>
      <c r="P21" s="184">
        <v>0.7</v>
      </c>
      <c r="Q21" s="165" t="s">
        <v>47</v>
      </c>
      <c r="R21" s="165" t="s">
        <v>218</v>
      </c>
      <c r="S21" s="165" t="s">
        <v>179</v>
      </c>
      <c r="T21" s="165" t="s">
        <v>219</v>
      </c>
      <c r="U21" s="165"/>
      <c r="V21" s="183">
        <v>0</v>
      </c>
      <c r="W21" s="167">
        <v>0</v>
      </c>
      <c r="X21" s="168" t="s">
        <v>51</v>
      </c>
      <c r="Y21" s="168" t="s">
        <v>51</v>
      </c>
      <c r="Z21" s="168" t="s">
        <v>51</v>
      </c>
      <c r="AA21" s="183">
        <v>0.7</v>
      </c>
      <c r="AB21" s="170">
        <v>0.45</v>
      </c>
      <c r="AC21" s="171">
        <f t="shared" si="0"/>
        <v>0.6428571428571429</v>
      </c>
      <c r="AD21" s="167" t="s">
        <v>220</v>
      </c>
      <c r="AE21" s="167" t="s">
        <v>219</v>
      </c>
      <c r="AF21" s="171" t="s">
        <v>51</v>
      </c>
      <c r="AG21" s="171" t="s">
        <v>51</v>
      </c>
      <c r="AH21" s="171" t="s">
        <v>51</v>
      </c>
      <c r="AI21" s="171" t="s">
        <v>51</v>
      </c>
      <c r="AJ21" s="167"/>
      <c r="AK21" s="183">
        <v>0.7</v>
      </c>
      <c r="AL21" s="172">
        <v>0.73</v>
      </c>
      <c r="AM21" s="171">
        <v>1</v>
      </c>
      <c r="AN21" s="43" t="s">
        <v>221</v>
      </c>
      <c r="AO21" s="173" t="s">
        <v>222</v>
      </c>
      <c r="AP21" s="182" t="s">
        <v>215</v>
      </c>
      <c r="AQ21" s="174">
        <v>0.7</v>
      </c>
      <c r="AR21" s="172">
        <v>0.73</v>
      </c>
      <c r="AS21" s="171">
        <v>1</v>
      </c>
      <c r="AT21" s="43" t="s">
        <v>221</v>
      </c>
    </row>
    <row r="22" spans="1:46" s="176" customFormat="1" ht="75" customHeight="1">
      <c r="A22" s="159">
        <v>6</v>
      </c>
      <c r="B22" s="160" t="s">
        <v>67</v>
      </c>
      <c r="C22" s="160" t="s">
        <v>172</v>
      </c>
      <c r="D22" s="161" t="s">
        <v>223</v>
      </c>
      <c r="E22" s="162">
        <v>0.04</v>
      </c>
      <c r="F22" s="165" t="s">
        <v>174</v>
      </c>
      <c r="G22" s="163" t="s">
        <v>224</v>
      </c>
      <c r="H22" s="182" t="s">
        <v>225</v>
      </c>
      <c r="I22" s="165" t="s">
        <v>188</v>
      </c>
      <c r="J22" s="163" t="s">
        <v>189</v>
      </c>
      <c r="K22" s="165" t="s">
        <v>226</v>
      </c>
      <c r="L22" s="183">
        <v>0</v>
      </c>
      <c r="M22" s="183">
        <v>0</v>
      </c>
      <c r="N22" s="183">
        <v>0</v>
      </c>
      <c r="O22" s="183">
        <v>0.8</v>
      </c>
      <c r="P22" s="184">
        <v>0.8</v>
      </c>
      <c r="Q22" s="165" t="s">
        <v>47</v>
      </c>
      <c r="R22" s="165" t="s">
        <v>218</v>
      </c>
      <c r="S22" s="165" t="s">
        <v>179</v>
      </c>
      <c r="T22" s="165" t="s">
        <v>218</v>
      </c>
      <c r="U22" s="165"/>
      <c r="V22" s="183">
        <v>0</v>
      </c>
      <c r="W22" s="167">
        <v>0</v>
      </c>
      <c r="X22" s="168" t="s">
        <v>51</v>
      </c>
      <c r="Y22" s="169" t="s">
        <v>51</v>
      </c>
      <c r="Z22" s="169" t="s">
        <v>51</v>
      </c>
      <c r="AA22" s="171" t="s">
        <v>51</v>
      </c>
      <c r="AB22" s="171" t="s">
        <v>51</v>
      </c>
      <c r="AC22" s="171" t="s">
        <v>51</v>
      </c>
      <c r="AD22" s="167" t="s">
        <v>51</v>
      </c>
      <c r="AE22" s="167" t="s">
        <v>51</v>
      </c>
      <c r="AF22" s="169" t="s">
        <v>51</v>
      </c>
      <c r="AG22" s="171" t="s">
        <v>51</v>
      </c>
      <c r="AH22" s="171" t="s">
        <v>51</v>
      </c>
      <c r="AI22" s="171" t="s">
        <v>51</v>
      </c>
      <c r="AJ22" s="167" t="s">
        <v>51</v>
      </c>
      <c r="AK22" s="172">
        <v>0.8</v>
      </c>
      <c r="AL22" s="171">
        <v>0.483</v>
      </c>
      <c r="AM22" s="189">
        <v>0.48</v>
      </c>
      <c r="AN22" s="43" t="s">
        <v>227</v>
      </c>
      <c r="AO22" s="176" t="s">
        <v>228</v>
      </c>
      <c r="AP22" s="163" t="s">
        <v>224</v>
      </c>
      <c r="AQ22" s="174">
        <v>0.8</v>
      </c>
      <c r="AR22" s="171">
        <v>0.483</v>
      </c>
      <c r="AS22" s="189">
        <v>0.48</v>
      </c>
      <c r="AT22" s="43" t="s">
        <v>227</v>
      </c>
    </row>
    <row r="23" spans="1:46" ht="55.5" customHeight="1">
      <c r="A23" s="128"/>
      <c r="B23" s="220" t="s">
        <v>229</v>
      </c>
      <c r="C23" s="221"/>
      <c r="D23" s="221"/>
      <c r="E23" s="59">
        <f>SUM(E6:E22)</f>
        <v>1.0000000000000004</v>
      </c>
      <c r="F23" s="40"/>
      <c r="G23" s="129"/>
      <c r="H23" s="58"/>
      <c r="I23" s="58"/>
      <c r="J23" s="58"/>
      <c r="K23" s="58"/>
      <c r="L23" s="58"/>
      <c r="M23" s="58"/>
      <c r="N23" s="58"/>
      <c r="O23" s="58"/>
      <c r="P23" s="34"/>
      <c r="Q23" s="58"/>
      <c r="R23" s="58"/>
      <c r="S23" s="58"/>
      <c r="T23" s="58"/>
      <c r="U23" s="58"/>
      <c r="V23" s="262" t="s">
        <v>230</v>
      </c>
      <c r="W23" s="262"/>
      <c r="X23" s="158">
        <f>AVERAGE(X6:X22)</f>
        <v>0.8142857142857143</v>
      </c>
      <c r="Y23" s="36"/>
      <c r="Z23" s="35"/>
      <c r="AA23" s="240" t="s">
        <v>231</v>
      </c>
      <c r="AB23" s="240"/>
      <c r="AC23" s="188">
        <f>AVERAGE(AC6:AC22)</f>
        <v>0.9100638095238094</v>
      </c>
      <c r="AD23" s="36"/>
      <c r="AE23" s="35"/>
      <c r="AF23" s="262" t="s">
        <v>232</v>
      </c>
      <c r="AG23" s="262"/>
      <c r="AH23" s="190">
        <f>AVERAGE(AH6:AH22)</f>
        <v>0.9193939393939393</v>
      </c>
      <c r="AI23" s="36"/>
      <c r="AJ23" s="37"/>
      <c r="AK23" s="261" t="s">
        <v>233</v>
      </c>
      <c r="AL23" s="261"/>
      <c r="AM23" s="206">
        <f>AVERAGE(AM6:AM22)</f>
        <v>0.8816918269230769</v>
      </c>
      <c r="AN23" s="36"/>
      <c r="AO23" s="258" t="s">
        <v>234</v>
      </c>
      <c r="AP23" s="259"/>
      <c r="AQ23" s="260"/>
      <c r="AR23" s="38">
        <f>AVERAGE(AS6:AS22)</f>
        <v>0.8804158371040723</v>
      </c>
      <c r="AS23" s="38"/>
      <c r="AT23" s="39"/>
    </row>
    <row r="24" spans="1:46" ht="15.75" customHeight="1">
      <c r="A24" s="75"/>
      <c r="B24" s="130"/>
      <c r="C24" s="130"/>
      <c r="D24" s="131"/>
      <c r="E24" s="130"/>
      <c r="F24" s="130"/>
      <c r="G24" s="130"/>
      <c r="H24" s="132"/>
      <c r="I24" s="132"/>
      <c r="J24" s="132"/>
      <c r="K24" s="132"/>
      <c r="L24" s="132"/>
      <c r="M24" s="132"/>
      <c r="N24" s="132"/>
      <c r="O24" s="132"/>
      <c r="P24" s="132"/>
      <c r="Q24" s="132"/>
      <c r="R24" s="132"/>
      <c r="S24" s="74"/>
      <c r="T24" s="74"/>
      <c r="U24" s="74"/>
      <c r="V24" s="239"/>
      <c r="W24" s="239"/>
      <c r="X24" s="133"/>
      <c r="Y24" s="134"/>
      <c r="Z24" s="134"/>
      <c r="AA24" s="239"/>
      <c r="AB24" s="239"/>
      <c r="AC24" s="133"/>
      <c r="AD24" s="134"/>
      <c r="AE24" s="134"/>
      <c r="AF24" s="239"/>
      <c r="AG24" s="239"/>
      <c r="AH24" s="133"/>
      <c r="AI24" s="134"/>
      <c r="AJ24" s="134"/>
      <c r="AK24" s="239"/>
      <c r="AL24" s="239"/>
      <c r="AM24" s="133"/>
      <c r="AN24" s="134"/>
      <c r="AO24" s="134"/>
      <c r="AP24" s="239"/>
      <c r="AQ24" s="239"/>
      <c r="AR24" s="239"/>
      <c r="AS24" s="133"/>
      <c r="AT24" s="134"/>
    </row>
    <row r="25" spans="1:46" ht="15.75" customHeight="1" thickBot="1">
      <c r="A25" s="75"/>
      <c r="B25" s="130"/>
      <c r="C25" s="130"/>
      <c r="D25" s="131"/>
      <c r="E25" s="130"/>
      <c r="F25" s="130"/>
      <c r="G25" s="130"/>
      <c r="H25" s="132"/>
      <c r="I25" s="132"/>
      <c r="J25" s="132"/>
      <c r="K25" s="132"/>
      <c r="L25" s="132"/>
      <c r="M25" s="132"/>
      <c r="N25" s="132"/>
      <c r="O25" s="132"/>
      <c r="P25" s="132"/>
      <c r="Q25" s="132"/>
      <c r="R25" s="132"/>
      <c r="S25" s="74"/>
      <c r="T25" s="74"/>
      <c r="U25" s="74"/>
      <c r="V25" s="239"/>
      <c r="W25" s="239"/>
      <c r="X25" s="135"/>
      <c r="Y25" s="134"/>
      <c r="Z25" s="134"/>
      <c r="AA25" s="239"/>
      <c r="AB25" s="239"/>
      <c r="AC25" s="135"/>
      <c r="AD25" s="134"/>
      <c r="AE25" s="134"/>
      <c r="AF25" s="239"/>
      <c r="AG25" s="239"/>
      <c r="AH25" s="136"/>
      <c r="AI25" s="134"/>
      <c r="AJ25" s="134"/>
      <c r="AK25" s="239"/>
      <c r="AL25" s="239"/>
      <c r="AM25" s="136"/>
      <c r="AN25" s="134"/>
      <c r="AO25" s="134"/>
      <c r="AP25" s="239"/>
      <c r="AQ25" s="239"/>
      <c r="AR25" s="239"/>
      <c r="AS25" s="136"/>
      <c r="AT25" s="134"/>
    </row>
    <row r="26" spans="1:46" ht="29.25" customHeight="1">
      <c r="A26" s="75"/>
      <c r="B26" s="222" t="s">
        <v>235</v>
      </c>
      <c r="C26" s="223"/>
      <c r="D26" s="224"/>
      <c r="E26" s="137"/>
      <c r="F26" s="215" t="s">
        <v>236</v>
      </c>
      <c r="G26" s="216"/>
      <c r="H26" s="216"/>
      <c r="I26" s="217"/>
      <c r="J26" s="215" t="s">
        <v>237</v>
      </c>
      <c r="K26" s="216"/>
      <c r="L26" s="216"/>
      <c r="M26" s="216"/>
      <c r="N26" s="216"/>
      <c r="O26" s="216"/>
      <c r="P26" s="217"/>
      <c r="Q26" s="132"/>
      <c r="R26" s="132"/>
      <c r="S26" s="74"/>
      <c r="T26" s="74"/>
      <c r="U26" s="74"/>
      <c r="V26" s="239"/>
      <c r="W26" s="239"/>
      <c r="X26" s="135"/>
      <c r="Y26" s="134"/>
      <c r="Z26" s="134"/>
      <c r="AA26" s="239"/>
      <c r="AB26" s="239"/>
      <c r="AC26" s="135"/>
      <c r="AD26" s="134"/>
      <c r="AE26" s="134"/>
      <c r="AF26" s="239"/>
      <c r="AG26" s="239"/>
      <c r="AH26" s="136"/>
      <c r="AI26" s="134"/>
      <c r="AJ26" s="134"/>
      <c r="AK26" s="239"/>
      <c r="AL26" s="239"/>
      <c r="AM26" s="136"/>
      <c r="AN26" s="134"/>
      <c r="AO26" s="134"/>
      <c r="AP26" s="239"/>
      <c r="AQ26" s="239"/>
      <c r="AR26" s="239"/>
      <c r="AS26" s="136"/>
      <c r="AT26" s="134"/>
    </row>
    <row r="27" spans="1:46" ht="51" customHeight="1">
      <c r="A27" s="75"/>
      <c r="B27" s="225" t="s">
        <v>238</v>
      </c>
      <c r="C27" s="226"/>
      <c r="D27" s="138"/>
      <c r="E27" s="193"/>
      <c r="F27" s="242" t="s">
        <v>238</v>
      </c>
      <c r="G27" s="243"/>
      <c r="H27" s="243"/>
      <c r="I27" s="244"/>
      <c r="J27" s="242" t="s">
        <v>238</v>
      </c>
      <c r="K27" s="243"/>
      <c r="L27" s="243"/>
      <c r="M27" s="243"/>
      <c r="N27" s="243"/>
      <c r="O27" s="243"/>
      <c r="P27" s="244"/>
      <c r="Q27" s="132"/>
      <c r="R27" s="132"/>
      <c r="S27" s="74"/>
      <c r="T27" s="74"/>
      <c r="U27" s="74"/>
      <c r="V27" s="241"/>
      <c r="W27" s="241"/>
      <c r="X27" s="133"/>
      <c r="Y27" s="134"/>
      <c r="Z27" s="134"/>
      <c r="AA27" s="241"/>
      <c r="AB27" s="241"/>
      <c r="AC27" s="133"/>
      <c r="AD27" s="134"/>
      <c r="AE27" s="134"/>
      <c r="AF27" s="241"/>
      <c r="AG27" s="241"/>
      <c r="AH27" s="133"/>
      <c r="AI27" s="134"/>
      <c r="AJ27" s="134"/>
      <c r="AK27" s="241"/>
      <c r="AL27" s="241"/>
      <c r="AM27" s="133"/>
      <c r="AN27" s="134"/>
      <c r="AO27" s="134"/>
      <c r="AP27" s="241"/>
      <c r="AQ27" s="241"/>
      <c r="AR27" s="241"/>
      <c r="AS27" s="133"/>
      <c r="AT27" s="134"/>
    </row>
    <row r="28" spans="1:46" ht="30" customHeight="1">
      <c r="A28" s="75"/>
      <c r="B28" s="213"/>
      <c r="C28" s="214"/>
      <c r="D28" s="138"/>
      <c r="E28" s="191"/>
      <c r="F28" s="215"/>
      <c r="G28" s="216"/>
      <c r="H28" s="215"/>
      <c r="I28" s="216"/>
      <c r="J28" s="215"/>
      <c r="K28" s="216"/>
      <c r="L28" s="216"/>
      <c r="M28" s="216"/>
      <c r="N28" s="216"/>
      <c r="O28" s="216"/>
      <c r="P28" s="217"/>
      <c r="Q28" s="132"/>
      <c r="R28" s="132"/>
      <c r="S28" s="74"/>
      <c r="T28" s="74"/>
      <c r="U28" s="74"/>
      <c r="V28" s="74"/>
      <c r="W28" s="74"/>
      <c r="X28" s="139"/>
      <c r="Y28" s="74"/>
      <c r="Z28" s="74"/>
      <c r="AA28" s="74"/>
      <c r="AB28" s="74"/>
      <c r="AC28" s="139"/>
      <c r="AD28" s="74"/>
      <c r="AE28" s="74"/>
      <c r="AF28" s="74"/>
      <c r="AG28" s="74"/>
      <c r="AH28" s="139"/>
      <c r="AI28" s="74"/>
      <c r="AJ28" s="74"/>
      <c r="AK28" s="74"/>
      <c r="AL28" s="74"/>
      <c r="AM28" s="139"/>
      <c r="AN28" s="74"/>
      <c r="AO28" s="74"/>
      <c r="AP28" s="74"/>
      <c r="AQ28" s="74"/>
      <c r="AR28" s="74"/>
      <c r="AS28" s="139"/>
      <c r="AT28" s="74"/>
    </row>
    <row r="29" spans="1:46" ht="15">
      <c r="A29" s="75"/>
      <c r="B29" s="213"/>
      <c r="C29" s="214"/>
      <c r="D29" s="138"/>
      <c r="E29" s="191"/>
      <c r="F29" s="215"/>
      <c r="G29" s="216"/>
      <c r="H29" s="216"/>
      <c r="I29" s="217"/>
      <c r="J29" s="213"/>
      <c r="K29" s="214"/>
      <c r="L29" s="214"/>
      <c r="M29" s="214"/>
      <c r="N29" s="214"/>
      <c r="O29" s="214"/>
      <c r="P29" s="218"/>
      <c r="Q29" s="132"/>
      <c r="R29" s="132"/>
      <c r="S29" s="74"/>
      <c r="T29" s="74"/>
      <c r="U29" s="74"/>
      <c r="V29" s="74"/>
      <c r="W29" s="74"/>
      <c r="X29" s="139"/>
      <c r="Y29" s="74"/>
      <c r="Z29" s="74"/>
      <c r="AA29" s="74"/>
      <c r="AB29" s="74"/>
      <c r="AC29" s="139"/>
      <c r="AD29" s="74"/>
      <c r="AE29" s="74"/>
      <c r="AF29" s="74"/>
      <c r="AG29" s="74"/>
      <c r="AH29" s="139"/>
      <c r="AI29" s="74"/>
      <c r="AJ29" s="74"/>
      <c r="AK29" s="74"/>
      <c r="AL29" s="74"/>
      <c r="AM29" s="139"/>
      <c r="AN29" s="74"/>
      <c r="AO29" s="74"/>
      <c r="AP29" s="74"/>
      <c r="AQ29" s="74"/>
      <c r="AR29" s="74"/>
      <c r="AS29" s="139"/>
      <c r="AT29" s="74"/>
    </row>
    <row r="30" ht="15"/>
    <row r="31" ht="15" hidden="1"/>
    <row r="32" ht="15" hidden="1"/>
    <row r="33" ht="15" hidden="1"/>
    <row r="34" ht="48.75" customHeight="1" hidden="1">
      <c r="A34" s="141"/>
    </row>
    <row r="35" spans="1:8" ht="64.5" customHeight="1" hidden="1">
      <c r="A35" s="142"/>
      <c r="B35" s="143" t="s">
        <v>239</v>
      </c>
      <c r="C35" s="144"/>
      <c r="H35" s="73">
        <f>80/12</f>
        <v>6.666666666666667</v>
      </c>
    </row>
    <row r="36" spans="1:8" ht="15.75" hidden="1">
      <c r="A36" s="145"/>
      <c r="B36" s="146" t="s">
        <v>240</v>
      </c>
      <c r="C36" s="147"/>
      <c r="H36" s="73">
        <f>6.66*12</f>
        <v>79.92</v>
      </c>
    </row>
    <row r="37" spans="1:3" ht="15.75" hidden="1">
      <c r="A37" s="145"/>
      <c r="B37" s="148"/>
      <c r="C37" s="149"/>
    </row>
    <row r="38" spans="1:3" ht="15.75" hidden="1">
      <c r="A38" s="145"/>
      <c r="B38" s="150"/>
      <c r="C38" s="151"/>
    </row>
    <row r="39" spans="1:3" ht="15.75" hidden="1">
      <c r="A39" s="145"/>
      <c r="B39" s="152"/>
      <c r="C39" s="151"/>
    </row>
    <row r="40" spans="1:3" ht="15.75" hidden="1">
      <c r="A40" s="145"/>
      <c r="B40" s="152"/>
      <c r="C40" s="153"/>
    </row>
    <row r="41" spans="1:3" ht="15.75" hidden="1">
      <c r="A41" s="145"/>
      <c r="B41" s="150"/>
      <c r="C41" s="154"/>
    </row>
    <row r="42" spans="1:3" ht="15.75" hidden="1">
      <c r="A42" s="145"/>
      <c r="B42" s="152"/>
      <c r="C42" s="154"/>
    </row>
    <row r="43" spans="1:3" ht="15.75" hidden="1">
      <c r="A43" s="145"/>
      <c r="B43" s="152"/>
      <c r="C43" s="154"/>
    </row>
    <row r="44" spans="1:3" ht="15.75" hidden="1">
      <c r="A44" s="145"/>
      <c r="B44" s="152"/>
      <c r="C44" s="154"/>
    </row>
    <row r="45" spans="1:3" ht="15.75" hidden="1">
      <c r="A45" s="145"/>
      <c r="B45" s="152"/>
      <c r="C45" s="154"/>
    </row>
    <row r="46" spans="1:3" ht="15.75" hidden="1">
      <c r="A46" s="145"/>
      <c r="B46" s="152"/>
      <c r="C46" s="154"/>
    </row>
    <row r="47" spans="1:3" ht="15.75" hidden="1">
      <c r="A47" s="145"/>
      <c r="B47" s="150"/>
      <c r="C47" s="154"/>
    </row>
    <row r="48" spans="1:3" ht="15.75" hidden="1">
      <c r="A48" s="145"/>
      <c r="B48" s="152"/>
      <c r="C48" s="151"/>
    </row>
    <row r="49" spans="1:3" ht="15.75" hidden="1">
      <c r="A49" s="145"/>
      <c r="B49" s="152"/>
      <c r="C49" s="151"/>
    </row>
    <row r="50" spans="1:3" ht="15.75" hidden="1">
      <c r="A50" s="145"/>
      <c r="B50" s="155"/>
      <c r="C50" s="149"/>
    </row>
    <row r="51" spans="1:3" ht="15.75" hidden="1">
      <c r="A51" s="145"/>
      <c r="B51" s="152"/>
      <c r="C51" s="151"/>
    </row>
    <row r="52" spans="1:3" ht="15.75" hidden="1">
      <c r="A52" s="145"/>
      <c r="B52" s="150"/>
      <c r="C52" s="151"/>
    </row>
    <row r="53" spans="1:3" ht="15.75" hidden="1">
      <c r="A53" s="145"/>
      <c r="B53" s="152"/>
      <c r="C53" s="151"/>
    </row>
    <row r="54" spans="1:3" ht="15" hidden="1">
      <c r="A54" s="141"/>
      <c r="B54" s="150"/>
      <c r="C54" s="151"/>
    </row>
    <row r="55" spans="1:3" ht="15" hidden="1">
      <c r="A55" s="141"/>
      <c r="B55" s="152"/>
      <c r="C55" s="151"/>
    </row>
    <row r="56" spans="1:3" ht="15" hidden="1">
      <c r="A56" s="141"/>
      <c r="B56" s="150"/>
      <c r="C56" s="151"/>
    </row>
    <row r="57" spans="2:3" ht="15" hidden="1">
      <c r="B57" s="152"/>
      <c r="C57" s="151"/>
    </row>
    <row r="58" spans="2:3" ht="15" hidden="1">
      <c r="B58" s="152"/>
      <c r="C58" s="151"/>
    </row>
    <row r="59" spans="2:3" ht="15" hidden="1">
      <c r="B59" s="152"/>
      <c r="C59" s="151"/>
    </row>
    <row r="60" spans="2:3" ht="15" hidden="1">
      <c r="B60" s="148"/>
      <c r="C60" s="149"/>
    </row>
    <row r="61" spans="2:3" ht="15" hidden="1">
      <c r="B61" s="152"/>
      <c r="C61" s="151"/>
    </row>
    <row r="62" spans="2:3" ht="15" hidden="1">
      <c r="B62" s="152"/>
      <c r="C62" s="151"/>
    </row>
    <row r="63" spans="2:3" ht="15" hidden="1">
      <c r="B63" s="148"/>
      <c r="C63" s="149"/>
    </row>
    <row r="64" spans="2:3" ht="15" hidden="1">
      <c r="B64" s="152"/>
      <c r="C64" s="151"/>
    </row>
    <row r="65" spans="2:3" ht="15" hidden="1">
      <c r="B65" s="152"/>
      <c r="C65" s="154"/>
    </row>
    <row r="66" spans="2:3" ht="15" hidden="1">
      <c r="B66" s="152"/>
      <c r="C66" s="151"/>
    </row>
    <row r="67" spans="2:3" ht="15" hidden="1">
      <c r="B67" s="152"/>
      <c r="C67" s="151"/>
    </row>
    <row r="68" spans="2:3" ht="15" hidden="1">
      <c r="B68" s="148"/>
      <c r="C68" s="149"/>
    </row>
    <row r="69" spans="2:3" ht="15" hidden="1">
      <c r="B69" s="152"/>
      <c r="C69" s="151"/>
    </row>
    <row r="70" spans="2:3" ht="15" hidden="1">
      <c r="B70" s="152"/>
      <c r="C70" s="151"/>
    </row>
    <row r="71" spans="2:3" ht="15" hidden="1">
      <c r="B71" s="152"/>
      <c r="C71" s="151"/>
    </row>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sheetData>
  <sheetProtection/>
  <mergeCells count="72">
    <mergeCell ref="AF23:AG23"/>
    <mergeCell ref="AA24:AB24"/>
    <mergeCell ref="V25:W25"/>
    <mergeCell ref="AF25:AG25"/>
    <mergeCell ref="AK27:AL27"/>
    <mergeCell ref="AF27:AG27"/>
    <mergeCell ref="AI3:AI4"/>
    <mergeCell ref="AJ3:AJ4"/>
    <mergeCell ref="AO3:AO4"/>
    <mergeCell ref="AH3:AH4"/>
    <mergeCell ref="AO23:AQ23"/>
    <mergeCell ref="AK23:AL23"/>
    <mergeCell ref="AF26:AG26"/>
    <mergeCell ref="AP26:AR26"/>
    <mergeCell ref="D3:S3"/>
    <mergeCell ref="Z3:Z4"/>
    <mergeCell ref="AF3:AG3"/>
    <mergeCell ref="AP27:AR27"/>
    <mergeCell ref="AP25:AR25"/>
    <mergeCell ref="AK25:AL25"/>
    <mergeCell ref="AF24:AG24"/>
    <mergeCell ref="AK24:AL24"/>
    <mergeCell ref="AP24:AR24"/>
    <mergeCell ref="AK26:AL26"/>
    <mergeCell ref="AC3:AC4"/>
    <mergeCell ref="D1:U2"/>
    <mergeCell ref="X3:X4"/>
    <mergeCell ref="Y3:Y4"/>
    <mergeCell ref="AA3:AB3"/>
    <mergeCell ref="V1:Z1"/>
    <mergeCell ref="AA1:AE1"/>
    <mergeCell ref="AD3:AD4"/>
    <mergeCell ref="AE3:AE4"/>
    <mergeCell ref="V3:W3"/>
    <mergeCell ref="AA23:AB23"/>
    <mergeCell ref="AA27:AB27"/>
    <mergeCell ref="J27:P27"/>
    <mergeCell ref="F27:I27"/>
    <mergeCell ref="V27:W27"/>
    <mergeCell ref="V24:W24"/>
    <mergeCell ref="J26:P26"/>
    <mergeCell ref="V26:W26"/>
    <mergeCell ref="AA26:AB26"/>
    <mergeCell ref="V23:W23"/>
    <mergeCell ref="B28:C28"/>
    <mergeCell ref="F28:G28"/>
    <mergeCell ref="AS3:AS4"/>
    <mergeCell ref="AT3:AT4"/>
    <mergeCell ref="AN3:AN4"/>
    <mergeCell ref="AM3:AM4"/>
    <mergeCell ref="AK3:AL3"/>
    <mergeCell ref="AP3:AR3"/>
    <mergeCell ref="A1:B3"/>
    <mergeCell ref="AA25:AB25"/>
    <mergeCell ref="B29:C29"/>
    <mergeCell ref="F29:I29"/>
    <mergeCell ref="J29:P29"/>
    <mergeCell ref="C4:C5"/>
    <mergeCell ref="B23:D23"/>
    <mergeCell ref="B26:D26"/>
    <mergeCell ref="B27:C27"/>
    <mergeCell ref="H28:I28"/>
    <mergeCell ref="J28:P28"/>
    <mergeCell ref="F26:I26"/>
    <mergeCell ref="AF2:AJ2"/>
    <mergeCell ref="AK2:AO2"/>
    <mergeCell ref="AP2:AT2"/>
    <mergeCell ref="AK1:AO1"/>
    <mergeCell ref="AP1:AT1"/>
    <mergeCell ref="V2:Z2"/>
    <mergeCell ref="AA2:AE2"/>
    <mergeCell ref="AF1:AJ1"/>
  </mergeCells>
  <conditionalFormatting sqref="AH26:AH27 AM26:AM27 AS26:AS27 AC26:AC27 X26:X27 X23:Y23 AC23:AD23 AH23:AI23 AN23 AR23:AT23 AM24 X6:X19 AC6:AC24 AH6:AH17 AS6 X6:Z6 X8:Z8 X18:Z18 AC18:AE18 X21:Z21 AH23:AH24 AH19:AH21 X21:X24 AS14:AS16 AS18 AS23:AS24">
    <cfRule type="containsText" priority="363" dxfId="3" operator="containsText" text="N/A">
      <formula>NOT(ISERROR(SEARCH("N/A",X6)))</formula>
    </cfRule>
    <cfRule type="cellIs" priority="364" dxfId="2" operator="between">
      <formula>#REF!</formula>
      <formula>#REF!</formula>
    </cfRule>
    <cfRule type="cellIs" priority="365" dxfId="1" operator="between">
      <formula>#REF!</formula>
      <formula>#REF!</formula>
    </cfRule>
    <cfRule type="cellIs" priority="366" dxfId="0" operator="between">
      <formula>#REF!</formula>
      <formula>#REF!</formula>
    </cfRule>
  </conditionalFormatting>
  <conditionalFormatting sqref="AH27 AH24 AM27 AM24 AS27 AS24 AC27 AC24 X27 X24">
    <cfRule type="containsText" priority="427" dxfId="3" operator="containsText" text="N/A">
      <formula>NOT(ISERROR(SEARCH("N/A",X24)))</formula>
    </cfRule>
    <cfRule type="cellIs" priority="428" dxfId="2" operator="between">
      <formula>$B$2</formula>
      <formula>#REF!</formula>
    </cfRule>
    <cfRule type="cellIs" priority="429" dxfId="1" operator="between">
      <formula>'PLAN GESTION POR PROCESO'!#REF!</formula>
      <formula>#REF!</formula>
    </cfRule>
    <cfRule type="cellIs" priority="430" dxfId="0" operator="between">
      <formula>#REF!</formula>
      <formula>#REF!</formula>
    </cfRule>
  </conditionalFormatting>
  <conditionalFormatting sqref="AS24 AH24 AH27 AM24 AM27 AS27 AC24 AC27 X24 X27">
    <cfRule type="containsText" priority="467" dxfId="3" operator="containsText" text="N/A">
      <formula>NOT(ISERROR(SEARCH("N/A",X24)))</formula>
    </cfRule>
    <cfRule type="cellIs" priority="468" dxfId="2" operator="between">
      <formula>#REF!</formula>
      <formula>#REF!</formula>
    </cfRule>
    <cfRule type="cellIs" priority="469" dxfId="1" operator="between">
      <formula>'PLAN GESTION POR PROCESO'!#REF!</formula>
      <formula>#REF!</formula>
    </cfRule>
    <cfRule type="cellIs" priority="470" dxfId="0" operator="between">
      <formula>#REF!</formula>
      <formula>#REF!</formula>
    </cfRule>
  </conditionalFormatting>
  <conditionalFormatting sqref="Y23">
    <cfRule type="colorScale" priority="142" dxfId="96">
      <colorScale>
        <cfvo type="min" val="0"/>
        <cfvo type="percentile" val="50"/>
        <cfvo type="max"/>
        <color rgb="FFF8696B"/>
        <color rgb="FFFFEB84"/>
        <color rgb="FF63BE7B"/>
      </colorScale>
    </cfRule>
  </conditionalFormatting>
  <conditionalFormatting sqref="AD23">
    <cfRule type="colorScale" priority="141" dxfId="96">
      <colorScale>
        <cfvo type="min" val="0"/>
        <cfvo type="percentile" val="50"/>
        <cfvo type="max"/>
        <color rgb="FFF8696B"/>
        <color rgb="FFFFEB84"/>
        <color rgb="FF63BE7B"/>
      </colorScale>
    </cfRule>
  </conditionalFormatting>
  <conditionalFormatting sqref="AI23">
    <cfRule type="colorScale" priority="140" dxfId="96">
      <colorScale>
        <cfvo type="min" val="0"/>
        <cfvo type="percentile" val="50"/>
        <cfvo type="max"/>
        <color rgb="FFF8696B"/>
        <color rgb="FFFFEB84"/>
        <color rgb="FF63BE7B"/>
      </colorScale>
    </cfRule>
  </conditionalFormatting>
  <conditionalFormatting sqref="AN23">
    <cfRule type="colorScale" priority="139" dxfId="96">
      <colorScale>
        <cfvo type="min" val="0"/>
        <cfvo type="percentile" val="50"/>
        <cfvo type="max"/>
        <color rgb="FFF8696B"/>
        <color rgb="FFFFEB84"/>
        <color rgb="FF63BE7B"/>
      </colorScale>
    </cfRule>
  </conditionalFormatting>
  <conditionalFormatting sqref="AS23">
    <cfRule type="colorScale" priority="138" dxfId="96">
      <colorScale>
        <cfvo type="min" val="0"/>
        <cfvo type="percentile" val="50"/>
        <cfvo type="max"/>
        <color rgb="FFF8696B"/>
        <color rgb="FFFFEB84"/>
        <color rgb="FF63BE7B"/>
      </colorScale>
    </cfRule>
  </conditionalFormatting>
  <conditionalFormatting sqref="X23">
    <cfRule type="colorScale" priority="129" dxfId="96">
      <colorScale>
        <cfvo type="min" val="0"/>
        <cfvo type="percentile" val="50"/>
        <cfvo type="max"/>
        <color rgb="FFF8696B"/>
        <color rgb="FFFFEB84"/>
        <color rgb="FF63BE7B"/>
      </colorScale>
    </cfRule>
  </conditionalFormatting>
  <conditionalFormatting sqref="AC23">
    <cfRule type="colorScale" priority="120" dxfId="96">
      <colorScale>
        <cfvo type="min" val="0"/>
        <cfvo type="percentile" val="50"/>
        <cfvo type="max"/>
        <color rgb="FFF8696B"/>
        <color rgb="FFFFEB84"/>
        <color rgb="FF63BE7B"/>
      </colorScale>
    </cfRule>
  </conditionalFormatting>
  <conditionalFormatting sqref="AH23">
    <cfRule type="colorScale" priority="111" dxfId="96">
      <colorScale>
        <cfvo type="min" val="0"/>
        <cfvo type="percentile" val="50"/>
        <cfvo type="max"/>
        <color rgb="FFF8696B"/>
        <color rgb="FFFFEB84"/>
        <color rgb="FF63BE7B"/>
      </colorScale>
    </cfRule>
  </conditionalFormatting>
  <conditionalFormatting sqref="AR23">
    <cfRule type="colorScale" priority="90" dxfId="96">
      <colorScale>
        <cfvo type="min" val="0"/>
        <cfvo type="percentile" val="50"/>
        <cfvo type="max"/>
        <color rgb="FF63BE7B"/>
        <color rgb="FFFFEB84"/>
        <color rgb="FFF8696B"/>
      </colorScale>
    </cfRule>
  </conditionalFormatting>
  <conditionalFormatting sqref="AM23">
    <cfRule type="containsText" priority="82" dxfId="3" operator="containsText" text="N/A">
      <formula>NOT(ISERROR(SEARCH("N/A",AM23)))</formula>
    </cfRule>
    <cfRule type="cellIs" priority="83" dxfId="2" operator="between">
      <formula>#REF!</formula>
      <formula>#REF!</formula>
    </cfRule>
    <cfRule type="cellIs" priority="84" dxfId="1" operator="between">
      <formula>#REF!</formula>
      <formula>#REF!</formula>
    </cfRule>
    <cfRule type="cellIs" priority="85" dxfId="0" operator="between">
      <formula>#REF!</formula>
      <formula>#REF!</formula>
    </cfRule>
  </conditionalFormatting>
  <conditionalFormatting sqref="AM23">
    <cfRule type="colorScale" priority="81" dxfId="96">
      <colorScale>
        <cfvo type="min" val="0"/>
        <cfvo type="percentile" val="50"/>
        <cfvo type="max"/>
        <color rgb="FFF8696B"/>
        <color rgb="FFFFEB84"/>
        <color rgb="FF63BE7B"/>
      </colorScale>
    </cfRule>
  </conditionalFormatting>
  <conditionalFormatting sqref="AR23">
    <cfRule type="colorScale" priority="1548" dxfId="96">
      <colorScale>
        <cfvo type="num" val="0.45"/>
        <cfvo type="percent" val="0.65"/>
        <cfvo type="percent" val="100"/>
        <color rgb="FFF8696B"/>
        <color rgb="FFFFEB84"/>
        <color rgb="FF63BE7B"/>
      </colorScale>
    </cfRule>
  </conditionalFormatting>
  <conditionalFormatting sqref="Y9">
    <cfRule type="containsText" priority="77" dxfId="3" operator="containsText" text="N/A">
      <formula>NOT(ISERROR(SEARCH("N/A",Y9)))</formula>
    </cfRule>
    <cfRule type="cellIs" priority="78" dxfId="2" operator="between">
      <formula>#REF!</formula>
      <formula>#REF!</formula>
    </cfRule>
    <cfRule type="cellIs" priority="79" dxfId="1" operator="between">
      <formula>#REF!</formula>
      <formula>#REF!</formula>
    </cfRule>
    <cfRule type="cellIs" priority="80" dxfId="0" operator="between">
      <formula>#REF!</formula>
      <formula>#REF!</formula>
    </cfRule>
  </conditionalFormatting>
  <conditionalFormatting sqref="Z9">
    <cfRule type="containsText" priority="73" dxfId="3" operator="containsText" text="N/A">
      <formula>NOT(ISERROR(SEARCH("N/A",Z9)))</formula>
    </cfRule>
    <cfRule type="cellIs" priority="74" dxfId="2" operator="between">
      <formula>#REF!</formula>
      <formula>#REF!</formula>
    </cfRule>
    <cfRule type="cellIs" priority="75" dxfId="1" operator="between">
      <formula>#REF!</formula>
      <formula>#REF!</formula>
    </cfRule>
    <cfRule type="cellIs" priority="76" dxfId="0" operator="between">
      <formula>#REF!</formula>
      <formula>#REF!</formula>
    </cfRule>
  </conditionalFormatting>
  <conditionalFormatting sqref="AB22">
    <cfRule type="containsText" priority="69" dxfId="3" operator="containsText" text="N/A">
      <formula>NOT(ISERROR(SEARCH("N/A",AB22)))</formula>
    </cfRule>
    <cfRule type="cellIs" priority="70" dxfId="2" operator="between">
      <formula>#REF!</formula>
      <formula>#REF!</formula>
    </cfRule>
    <cfRule type="cellIs" priority="71" dxfId="1" operator="between">
      <formula>#REF!</formula>
      <formula>#REF!</formula>
    </cfRule>
    <cfRule type="cellIs" priority="72" dxfId="0" operator="between">
      <formula>#REF!</formula>
      <formula>#REF!</formula>
    </cfRule>
  </conditionalFormatting>
  <conditionalFormatting sqref="AA22">
    <cfRule type="containsText" priority="65" dxfId="3" operator="containsText" text="N/A">
      <formula>NOT(ISERROR(SEARCH("N/A",AA22)))</formula>
    </cfRule>
    <cfRule type="cellIs" priority="66" dxfId="2" operator="between">
      <formula>#REF!</formula>
      <formula>#REF!</formula>
    </cfRule>
    <cfRule type="cellIs" priority="67" dxfId="1" operator="between">
      <formula>#REF!</formula>
      <formula>#REF!</formula>
    </cfRule>
    <cfRule type="cellIs" priority="68" dxfId="0" operator="between">
      <formula>#REF!</formula>
      <formula>#REF!</formula>
    </cfRule>
  </conditionalFormatting>
  <conditionalFormatting sqref="AA18">
    <cfRule type="containsText" priority="61" dxfId="3" operator="containsText" text="N/A">
      <formula>NOT(ISERROR(SEARCH("N/A",AA18)))</formula>
    </cfRule>
    <cfRule type="cellIs" priority="62" dxfId="2" operator="between">
      <formula>#REF!</formula>
      <formula>#REF!</formula>
    </cfRule>
    <cfRule type="cellIs" priority="63" dxfId="1" operator="between">
      <formula>#REF!</formula>
      <formula>#REF!</formula>
    </cfRule>
    <cfRule type="cellIs" priority="64" dxfId="0" operator="between">
      <formula>#REF!</formula>
      <formula>#REF!</formula>
    </cfRule>
  </conditionalFormatting>
  <conditionalFormatting sqref="AB18">
    <cfRule type="containsText" priority="57" dxfId="3" operator="containsText" text="N/A">
      <formula>NOT(ISERROR(SEARCH("N/A",AB18)))</formula>
    </cfRule>
    <cfRule type="cellIs" priority="58" dxfId="2" operator="between">
      <formula>#REF!</formula>
      <formula>#REF!</formula>
    </cfRule>
    <cfRule type="cellIs" priority="59" dxfId="1" operator="between">
      <formula>#REF!</formula>
      <formula>#REF!</formula>
    </cfRule>
    <cfRule type="cellIs" priority="60" dxfId="0" operator="between">
      <formula>#REF!</formula>
      <formula>#REF!</formula>
    </cfRule>
  </conditionalFormatting>
  <conditionalFormatting sqref="AI22">
    <cfRule type="containsText" priority="53" dxfId="3" operator="containsText" text="N/A">
      <formula>NOT(ISERROR(SEARCH("N/A",AI22)))</formula>
    </cfRule>
    <cfRule type="cellIs" priority="54" dxfId="2" operator="between">
      <formula>#REF!</formula>
      <formula>#REF!</formula>
    </cfRule>
    <cfRule type="cellIs" priority="55" dxfId="1" operator="between">
      <formula>#REF!</formula>
      <formula>#REF!</formula>
    </cfRule>
    <cfRule type="cellIs" priority="56" dxfId="0" operator="between">
      <formula>#REF!</formula>
      <formula>#REF!</formula>
    </cfRule>
  </conditionalFormatting>
  <conditionalFormatting sqref="AH22">
    <cfRule type="containsText" priority="49" dxfId="3" operator="containsText" text="N/A">
      <formula>NOT(ISERROR(SEARCH("N/A",AH22)))</formula>
    </cfRule>
    <cfRule type="cellIs" priority="50" dxfId="2" operator="between">
      <formula>#REF!</formula>
      <formula>#REF!</formula>
    </cfRule>
    <cfRule type="cellIs" priority="51" dxfId="1" operator="between">
      <formula>#REF!</formula>
      <formula>#REF!</formula>
    </cfRule>
    <cfRule type="cellIs" priority="52" dxfId="0" operator="between">
      <formula>#REF!</formula>
      <formula>#REF!</formula>
    </cfRule>
  </conditionalFormatting>
  <conditionalFormatting sqref="AG22">
    <cfRule type="containsText" priority="45" dxfId="3" operator="containsText" text="N/A">
      <formula>NOT(ISERROR(SEARCH("N/A",AG22)))</formula>
    </cfRule>
    <cfRule type="cellIs" priority="46" dxfId="2" operator="between">
      <formula>#REF!</formula>
      <formula>#REF!</formula>
    </cfRule>
    <cfRule type="cellIs" priority="47" dxfId="1" operator="between">
      <formula>#REF!</formula>
      <formula>#REF!</formula>
    </cfRule>
    <cfRule type="cellIs" priority="48" dxfId="0" operator="between">
      <formula>#REF!</formula>
      <formula>#REF!</formula>
    </cfRule>
  </conditionalFormatting>
  <conditionalFormatting sqref="AG6">
    <cfRule type="containsText" priority="41" dxfId="3" operator="containsText" text="N/A">
      <formula>NOT(ISERROR(SEARCH("N/A",AG6)))</formula>
    </cfRule>
    <cfRule type="cellIs" priority="42" dxfId="2" operator="between">
      <formula>#REF!</formula>
      <formula>#REF!</formula>
    </cfRule>
    <cfRule type="cellIs" priority="43" dxfId="1" operator="between">
      <formula>#REF!</formula>
      <formula>#REF!</formula>
    </cfRule>
    <cfRule type="cellIs" priority="44" dxfId="0" operator="between">
      <formula>#REF!</formula>
      <formula>#REF!</formula>
    </cfRule>
  </conditionalFormatting>
  <conditionalFormatting sqref="AF6">
    <cfRule type="containsText" priority="37" dxfId="3" operator="containsText" text="N/A">
      <formula>NOT(ISERROR(SEARCH("N/A",AF6)))</formula>
    </cfRule>
    <cfRule type="cellIs" priority="38" dxfId="2" operator="between">
      <formula>#REF!</formula>
      <formula>#REF!</formula>
    </cfRule>
    <cfRule type="cellIs" priority="39" dxfId="1" operator="between">
      <formula>#REF!</formula>
      <formula>#REF!</formula>
    </cfRule>
    <cfRule type="cellIs" priority="40" dxfId="0" operator="between">
      <formula>#REF!</formula>
      <formula>#REF!</formula>
    </cfRule>
  </conditionalFormatting>
  <conditionalFormatting sqref="AI6">
    <cfRule type="containsText" priority="33" dxfId="3" operator="containsText" text="N/A">
      <formula>NOT(ISERROR(SEARCH("N/A",AI6)))</formula>
    </cfRule>
    <cfRule type="cellIs" priority="34" dxfId="2" operator="between">
      <formula>#REF!</formula>
      <formula>#REF!</formula>
    </cfRule>
    <cfRule type="cellIs" priority="35" dxfId="1" operator="between">
      <formula>#REF!</formula>
      <formula>#REF!</formula>
    </cfRule>
    <cfRule type="cellIs" priority="36" dxfId="0" operator="between">
      <formula>#REF!</formula>
      <formula>#REF!</formula>
    </cfRule>
  </conditionalFormatting>
  <conditionalFormatting sqref="AJ6">
    <cfRule type="containsText" priority="29" dxfId="3" operator="containsText" text="N/A">
      <formula>NOT(ISERROR(SEARCH("N/A",AJ6)))</formula>
    </cfRule>
    <cfRule type="cellIs" priority="30" dxfId="2" operator="between">
      <formula>#REF!</formula>
      <formula>#REF!</formula>
    </cfRule>
    <cfRule type="cellIs" priority="31" dxfId="1" operator="between">
      <formula>#REF!</formula>
      <formula>#REF!</formula>
    </cfRule>
    <cfRule type="cellIs" priority="32" dxfId="0" operator="between">
      <formula>#REF!</formula>
      <formula>#REF!</formula>
    </cfRule>
  </conditionalFormatting>
  <conditionalFormatting sqref="AG8">
    <cfRule type="containsText" priority="25" dxfId="3" operator="containsText" text="N/A">
      <formula>NOT(ISERROR(SEARCH("N/A",AG8)))</formula>
    </cfRule>
    <cfRule type="cellIs" priority="26" dxfId="2" operator="between">
      <formula>#REF!</formula>
      <formula>#REF!</formula>
    </cfRule>
    <cfRule type="cellIs" priority="27" dxfId="1" operator="between">
      <formula>#REF!</formula>
      <formula>#REF!</formula>
    </cfRule>
    <cfRule type="cellIs" priority="28" dxfId="0" operator="between">
      <formula>#REF!</formula>
      <formula>#REF!</formula>
    </cfRule>
  </conditionalFormatting>
  <conditionalFormatting sqref="AF8">
    <cfRule type="containsText" priority="21" dxfId="3" operator="containsText" text="N/A">
      <formula>NOT(ISERROR(SEARCH("N/A",AF8)))</formula>
    </cfRule>
    <cfRule type="cellIs" priority="22" dxfId="2" operator="between">
      <formula>#REF!</formula>
      <formula>#REF!</formula>
    </cfRule>
    <cfRule type="cellIs" priority="23" dxfId="1" operator="between">
      <formula>#REF!</formula>
      <formula>#REF!</formula>
    </cfRule>
    <cfRule type="cellIs" priority="24" dxfId="0" operator="between">
      <formula>#REF!</formula>
      <formula>#REF!</formula>
    </cfRule>
  </conditionalFormatting>
  <conditionalFormatting sqref="AI8">
    <cfRule type="containsText" priority="17" dxfId="3" operator="containsText" text="N/A">
      <formula>NOT(ISERROR(SEARCH("N/A",AI8)))</formula>
    </cfRule>
    <cfRule type="cellIs" priority="18" dxfId="2" operator="between">
      <formula>#REF!</formula>
      <formula>#REF!</formula>
    </cfRule>
    <cfRule type="cellIs" priority="19" dxfId="1" operator="between">
      <formula>#REF!</formula>
      <formula>#REF!</formula>
    </cfRule>
    <cfRule type="cellIs" priority="20" dxfId="0" operator="between">
      <formula>#REF!</formula>
      <formula>#REF!</formula>
    </cfRule>
  </conditionalFormatting>
  <conditionalFormatting sqref="AG20">
    <cfRule type="containsText" priority="13" dxfId="3" operator="containsText" text="N/A">
      <formula>NOT(ISERROR(SEARCH("N/A",AG20)))</formula>
    </cfRule>
    <cfRule type="cellIs" priority="14" dxfId="2" operator="between">
      <formula>#REF!</formula>
      <formula>#REF!</formula>
    </cfRule>
    <cfRule type="cellIs" priority="15" dxfId="1" operator="between">
      <formula>#REF!</formula>
      <formula>#REF!</formula>
    </cfRule>
    <cfRule type="cellIs" priority="16" dxfId="0" operator="between">
      <formula>#REF!</formula>
      <formula>#REF!</formula>
    </cfRule>
  </conditionalFormatting>
  <conditionalFormatting sqref="AG21">
    <cfRule type="containsText" priority="9" dxfId="3" operator="containsText" text="N/A">
      <formula>NOT(ISERROR(SEARCH("N/A",AG21)))</formula>
    </cfRule>
    <cfRule type="cellIs" priority="10" dxfId="2" operator="between">
      <formula>#REF!</formula>
      <formula>#REF!</formula>
    </cfRule>
    <cfRule type="cellIs" priority="11" dxfId="1" operator="between">
      <formula>#REF!</formula>
      <formula>#REF!</formula>
    </cfRule>
    <cfRule type="cellIs" priority="12" dxfId="0" operator="between">
      <formula>#REF!</formula>
      <formula>#REF!</formula>
    </cfRule>
  </conditionalFormatting>
  <conditionalFormatting sqref="AF21">
    <cfRule type="containsText" priority="5" dxfId="3" operator="containsText" text="N/A">
      <formula>NOT(ISERROR(SEARCH("N/A",AF21)))</formula>
    </cfRule>
    <cfRule type="cellIs" priority="6" dxfId="2" operator="between">
      <formula>#REF!</formula>
      <formula>#REF!</formula>
    </cfRule>
    <cfRule type="cellIs" priority="7" dxfId="1" operator="between">
      <formula>#REF!</formula>
      <formula>#REF!</formula>
    </cfRule>
    <cfRule type="cellIs" priority="8" dxfId="0" operator="between">
      <formula>#REF!</formula>
      <formula>#REF!</formula>
    </cfRule>
  </conditionalFormatting>
  <conditionalFormatting sqref="AI21">
    <cfRule type="containsText" priority="1" dxfId="3" operator="containsText" text="N/A">
      <formula>NOT(ISERROR(SEARCH("N/A",AI21)))</formula>
    </cfRule>
    <cfRule type="cellIs" priority="2" dxfId="2" operator="between">
      <formula>#REF!</formula>
      <formula>#REF!</formula>
    </cfRule>
    <cfRule type="cellIs" priority="3" dxfId="1" operator="between">
      <formula>#REF!</formula>
      <formula>#REF!</formula>
    </cfRule>
    <cfRule type="cellIs" priority="4" dxfId="0" operator="between">
      <formula>#REF!</formula>
      <formula>#REF!</formula>
    </cfRule>
  </conditionalFormatting>
  <dataValidations count="4">
    <dataValidation type="list" allowBlank="1" showInputMessage="1" showErrorMessage="1" sqref="J22 J9:J11 J16:J20">
      <formula1>PROGRAMACION</formula1>
    </dataValidation>
    <dataValidation type="list" allowBlank="1" showInputMessage="1" showErrorMessage="1" promptTitle="Cualquier contenido" error="Escriba un texto " sqref="F20:F22 F6:F11 F17:F18">
      <formula1>META2</formula1>
    </dataValidation>
    <dataValidation type="list" allowBlank="1" showInputMessage="1" showErrorMessage="1" sqref="Q6:Q22">
      <formula1>INDICADOR</formula1>
    </dataValidation>
    <dataValidation type="list" allowBlank="1" showInputMessage="1" showErrorMessage="1" sqref="U6:U22">
      <formula1>CONTRALORIA</formula1>
    </dataValidation>
  </dataValidations>
  <printOptions/>
  <pageMargins left="2.0866141732283467" right="0.7086614173228347" top="0.7480314960629921" bottom="0.7480314960629921" header="0.31496062992125984" footer="0.31496062992125984"/>
  <pageSetup horizontalDpi="300" verticalDpi="300" orientation="portrait" paperSize="14" scale="55" r:id="rId2"/>
  <headerFooter>
    <oddFooter>&amp;RCódigo: PLE-PIN-F018Versión: 2Vigencia desde: 30 noviembre de 2018</oddFooter>
  </headerFooter>
  <drawing r:id="rId1"/>
</worksheet>
</file>

<file path=xl/worksheets/sheet2.xml><?xml version="1.0" encoding="utf-8"?>
<worksheet xmlns="http://schemas.openxmlformats.org/spreadsheetml/2006/main" xmlns:r="http://schemas.openxmlformats.org/officeDocument/2006/relationships">
  <dimension ref="A1:H137"/>
  <sheetViews>
    <sheetView zoomScale="55" zoomScaleNormal="55" zoomScalePageLayoutView="0" workbookViewId="0" topLeftCell="A97">
      <selection activeCell="C138" sqref="C138"/>
    </sheetView>
  </sheetViews>
  <sheetFormatPr defaultColWidth="11.421875" defaultRowHeight="15"/>
  <cols>
    <col min="1" max="1" width="25.140625" style="0" customWidth="1"/>
    <col min="2" max="2" width="46.00390625" style="0" customWidth="1"/>
    <col min="3" max="3" width="56.57421875" style="0" bestFit="1" customWidth="1"/>
    <col min="4" max="4" width="43.28125" style="0" customWidth="1"/>
    <col min="5" max="5" width="13.28125" style="0" customWidth="1"/>
  </cols>
  <sheetData>
    <row r="1" spans="1:6" ht="15">
      <c r="A1" t="s">
        <v>241</v>
      </c>
      <c r="B1" t="s">
        <v>242</v>
      </c>
      <c r="C1" t="s">
        <v>243</v>
      </c>
      <c r="D1" t="s">
        <v>244</v>
      </c>
      <c r="F1" t="s">
        <v>245</v>
      </c>
    </row>
    <row r="2" spans="1:6" ht="15">
      <c r="A2" t="s">
        <v>246</v>
      </c>
      <c r="B2" t="s">
        <v>247</v>
      </c>
      <c r="C2" t="s">
        <v>41</v>
      </c>
      <c r="D2" t="s">
        <v>45</v>
      </c>
      <c r="F2" t="s">
        <v>74</v>
      </c>
    </row>
    <row r="3" spans="1:6" ht="15">
      <c r="A3" t="s">
        <v>248</v>
      </c>
      <c r="B3" t="s">
        <v>249</v>
      </c>
      <c r="C3" t="s">
        <v>250</v>
      </c>
      <c r="D3" t="s">
        <v>189</v>
      </c>
      <c r="F3" t="s">
        <v>47</v>
      </c>
    </row>
    <row r="4" spans="1:6" ht="15">
      <c r="A4" t="s">
        <v>251</v>
      </c>
      <c r="C4" t="s">
        <v>80</v>
      </c>
      <c r="D4" t="s">
        <v>57</v>
      </c>
      <c r="F4" t="s">
        <v>59</v>
      </c>
    </row>
    <row r="5" spans="1:4" ht="15">
      <c r="A5" t="s">
        <v>252</v>
      </c>
      <c r="C5" t="s">
        <v>174</v>
      </c>
      <c r="D5" t="s">
        <v>253</v>
      </c>
    </row>
    <row r="6" spans="1:7" ht="15">
      <c r="A6" t="s">
        <v>254</v>
      </c>
      <c r="E6" t="s">
        <v>255</v>
      </c>
      <c r="G6" t="s">
        <v>256</v>
      </c>
    </row>
    <row r="7" spans="1:7" ht="15">
      <c r="A7" t="s">
        <v>257</v>
      </c>
      <c r="E7" t="s">
        <v>258</v>
      </c>
      <c r="G7" t="s">
        <v>259</v>
      </c>
    </row>
    <row r="8" spans="5:7" ht="15">
      <c r="E8" t="s">
        <v>260</v>
      </c>
      <c r="G8" t="s">
        <v>261</v>
      </c>
    </row>
    <row r="9" ht="15">
      <c r="E9" t="s">
        <v>262</v>
      </c>
    </row>
    <row r="10" ht="15">
      <c r="E10" t="s">
        <v>263</v>
      </c>
    </row>
    <row r="12" spans="1:8" s="3" customFormat="1" ht="74.25" customHeight="1">
      <c r="A12" s="11"/>
      <c r="C12" s="12"/>
      <c r="D12" s="6"/>
      <c r="H12" s="3" t="s">
        <v>264</v>
      </c>
    </row>
    <row r="13" spans="1:8" s="3" customFormat="1" ht="74.25" customHeight="1">
      <c r="A13" s="11"/>
      <c r="C13" s="12"/>
      <c r="D13" s="6"/>
      <c r="H13" s="3" t="s">
        <v>265</v>
      </c>
    </row>
    <row r="14" spans="1:8" s="3" customFormat="1" ht="74.25" customHeight="1">
      <c r="A14" s="11"/>
      <c r="C14" s="12"/>
      <c r="D14" s="2"/>
      <c r="H14" s="3" t="s">
        <v>266</v>
      </c>
    </row>
    <row r="15" spans="1:8" s="3" customFormat="1" ht="74.25" customHeight="1">
      <c r="A15" s="11"/>
      <c r="C15" s="12"/>
      <c r="D15" s="2"/>
      <c r="H15" s="3" t="s">
        <v>267</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240</v>
      </c>
      <c r="C99" t="s">
        <v>268</v>
      </c>
    </row>
    <row r="100" spans="2:3" ht="15">
      <c r="B100" s="10">
        <v>1167</v>
      </c>
      <c r="C100" s="3" t="s">
        <v>269</v>
      </c>
    </row>
    <row r="101" spans="2:3" ht="30">
      <c r="B101" s="10">
        <v>1131</v>
      </c>
      <c r="C101" s="3" t="s">
        <v>270</v>
      </c>
    </row>
    <row r="102" spans="2:3" ht="15">
      <c r="B102" s="10">
        <v>1177</v>
      </c>
      <c r="C102" s="3" t="s">
        <v>271</v>
      </c>
    </row>
    <row r="103" spans="2:3" ht="30">
      <c r="B103" s="10">
        <v>1094</v>
      </c>
      <c r="C103" s="3" t="s">
        <v>272</v>
      </c>
    </row>
    <row r="104" spans="2:3" ht="15">
      <c r="B104" s="10">
        <v>1128</v>
      </c>
      <c r="C104" s="3" t="s">
        <v>273</v>
      </c>
    </row>
    <row r="105" spans="2:3" ht="30">
      <c r="B105" s="10">
        <v>1095</v>
      </c>
      <c r="C105" s="3" t="s">
        <v>274</v>
      </c>
    </row>
    <row r="106" spans="2:3" ht="30">
      <c r="B106" s="10">
        <v>1129</v>
      </c>
      <c r="C106" s="3" t="s">
        <v>275</v>
      </c>
    </row>
    <row r="107" spans="2:3" ht="45">
      <c r="B107" s="10">
        <v>1120</v>
      </c>
      <c r="C107" s="3" t="s">
        <v>276</v>
      </c>
    </row>
    <row r="108" ht="15">
      <c r="B108" s="9"/>
    </row>
    <row r="109" ht="15">
      <c r="B109" s="9"/>
    </row>
    <row r="117" ht="15">
      <c r="B117" t="s">
        <v>277</v>
      </c>
    </row>
    <row r="118" spans="2:3" ht="15">
      <c r="B118" t="s">
        <v>278</v>
      </c>
      <c r="C118" t="s">
        <v>279</v>
      </c>
    </row>
    <row r="119" spans="2:3" ht="15">
      <c r="B119" t="s">
        <v>280</v>
      </c>
      <c r="C119" t="s">
        <v>281</v>
      </c>
    </row>
    <row r="120" spans="2:3" ht="15">
      <c r="B120" t="s">
        <v>282</v>
      </c>
      <c r="C120" t="s">
        <v>283</v>
      </c>
    </row>
    <row r="121" spans="2:3" ht="15">
      <c r="B121" t="s">
        <v>284</v>
      </c>
      <c r="C121" t="s">
        <v>285</v>
      </c>
    </row>
    <row r="122" spans="2:3" ht="15">
      <c r="B122" t="s">
        <v>286</v>
      </c>
      <c r="C122" t="s">
        <v>287</v>
      </c>
    </row>
    <row r="123" spans="2:3" ht="15">
      <c r="B123" t="s">
        <v>288</v>
      </c>
      <c r="C123" t="s">
        <v>289</v>
      </c>
    </row>
    <row r="124" spans="2:3" ht="15">
      <c r="B124" t="s">
        <v>290</v>
      </c>
      <c r="C124" t="s">
        <v>291</v>
      </c>
    </row>
    <row r="125" spans="2:3" ht="15">
      <c r="B125" t="s">
        <v>292</v>
      </c>
      <c r="C125" t="s">
        <v>293</v>
      </c>
    </row>
    <row r="126" spans="2:3" ht="15">
      <c r="B126" t="s">
        <v>294</v>
      </c>
      <c r="C126" t="s">
        <v>295</v>
      </c>
    </row>
    <row r="127" spans="2:3" ht="15">
      <c r="B127" t="s">
        <v>296</v>
      </c>
      <c r="C127" t="s">
        <v>297</v>
      </c>
    </row>
    <row r="128" spans="2:3" ht="15">
      <c r="B128" t="s">
        <v>298</v>
      </c>
      <c r="C128" t="s">
        <v>299</v>
      </c>
    </row>
    <row r="129" spans="2:3" ht="15">
      <c r="B129" t="s">
        <v>300</v>
      </c>
      <c r="C129" t="s">
        <v>301</v>
      </c>
    </row>
    <row r="130" spans="2:3" ht="15">
      <c r="B130" t="s">
        <v>0</v>
      </c>
      <c r="C130" t="s">
        <v>302</v>
      </c>
    </row>
    <row r="131" spans="2:3" ht="15">
      <c r="B131" t="s">
        <v>303</v>
      </c>
      <c r="C131" t="s">
        <v>304</v>
      </c>
    </row>
    <row r="132" spans="2:3" ht="15">
      <c r="B132" t="s">
        <v>305</v>
      </c>
      <c r="C132" t="s">
        <v>306</v>
      </c>
    </row>
    <row r="133" spans="2:3" ht="15">
      <c r="B133" t="s">
        <v>307</v>
      </c>
      <c r="C133" t="s">
        <v>308</v>
      </c>
    </row>
    <row r="134" spans="2:3" ht="15">
      <c r="B134" t="s">
        <v>309</v>
      </c>
      <c r="C134" t="s">
        <v>310</v>
      </c>
    </row>
    <row r="135" spans="2:3" ht="15">
      <c r="B135" t="s">
        <v>311</v>
      </c>
      <c r="C135" t="s">
        <v>312</v>
      </c>
    </row>
    <row r="136" spans="2:3" ht="15">
      <c r="B136" t="s">
        <v>313</v>
      </c>
      <c r="C136" t="s">
        <v>314</v>
      </c>
    </row>
    <row r="137" spans="2:3" ht="15">
      <c r="B137" t="s">
        <v>315</v>
      </c>
      <c r="C137" t="s">
        <v>316</v>
      </c>
    </row>
  </sheetData>
  <sheetProtection/>
  <conditionalFormatting sqref="C13">
    <cfRule type="colorScale" priority="1" dxfId="96">
      <colorScale>
        <cfvo type="min" val="0"/>
        <cfvo type="max"/>
        <color rgb="FFFF7128"/>
        <color rgb="FFFFEF9C"/>
      </colorScale>
    </cfRule>
  </conditionalFormatting>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Sandra Mary Pereira Lizcano</cp:lastModifiedBy>
  <dcterms:created xsi:type="dcterms:W3CDTF">2016-04-29T15:58:00Z</dcterms:created>
  <dcterms:modified xsi:type="dcterms:W3CDTF">2020-02-25T14:22:13Z</dcterms:modified>
  <cp:category/>
  <cp:version/>
  <cp:contentType/>
  <cp:contentStatus/>
</cp:coreProperties>
</file>